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3\II_Q_2023\PELHŘIMOV NEMOCNICE OBJEKT HTS\03_PROJEKT\PD\F_ROZPOCET, SOUPIS\3 - 241018\SOUPIS PRACÍ\PŘÍLOHY\"/>
    </mc:Choice>
  </mc:AlternateContent>
  <bookViews>
    <workbookView xWindow="0" yWindow="0" windowWidth="28800" windowHeight="11835"/>
  </bookViews>
  <sheets>
    <sheet name="VV_MaR " sheetId="1" r:id="rId1"/>
  </sheets>
  <externalReferences>
    <externalReference r:id="rId2"/>
  </externalReferences>
  <definedNames>
    <definedName name="_xlnm._FilterDatabase" localSheetId="0" hidden="1">'VV_MaR '!$A$1:$I$92</definedName>
    <definedName name="CalculationCurrency">'[1]Identifikace zakázky'!$AI$10</definedName>
    <definedName name="ExpectedOrderPriceLCR">[1]QARF!$AK$46</definedName>
    <definedName name="_xlnm.Print_Titles" localSheetId="0">'VV_MaR '!$5:$5</definedName>
    <definedName name="_xlnm.Print_Area" localSheetId="0">'VV_MaR '!$A$1:$I$93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G28" i="1" l="1"/>
  <c r="G80" i="1"/>
  <c r="G10" i="1" l="1"/>
  <c r="G60" i="1" l="1"/>
  <c r="G44" i="1"/>
  <c r="G29" i="1"/>
  <c r="G27" i="1"/>
  <c r="G19" i="1"/>
  <c r="G35" i="1"/>
  <c r="G73" i="1" l="1"/>
  <c r="G72" i="1"/>
  <c r="G71" i="1"/>
  <c r="G70" i="1"/>
  <c r="G89" i="1"/>
  <c r="G88" i="1"/>
  <c r="G87" i="1"/>
  <c r="G86" i="1"/>
  <c r="G85" i="1"/>
  <c r="G84" i="1"/>
  <c r="G83" i="1"/>
  <c r="G79" i="1"/>
  <c r="G78" i="1"/>
  <c r="G77" i="1"/>
  <c r="G76" i="1"/>
  <c r="G75" i="1"/>
  <c r="G74" i="1"/>
  <c r="G67" i="1"/>
  <c r="G66" i="1"/>
  <c r="G65" i="1"/>
  <c r="G64" i="1"/>
  <c r="G63" i="1"/>
  <c r="G62" i="1"/>
  <c r="G61" i="1"/>
  <c r="G59" i="1"/>
  <c r="G56" i="1"/>
  <c r="G55" i="1"/>
  <c r="G54" i="1"/>
  <c r="G53" i="1"/>
  <c r="G52" i="1"/>
  <c r="G51" i="1"/>
  <c r="G50" i="1"/>
  <c r="G49" i="1"/>
  <c r="G48" i="1"/>
  <c r="G47" i="1"/>
  <c r="G45" i="1"/>
  <c r="G43" i="1"/>
  <c r="G42" i="1"/>
  <c r="G39" i="1"/>
  <c r="G38" i="1"/>
  <c r="G34" i="1"/>
  <c r="G33" i="1"/>
  <c r="G32" i="1"/>
  <c r="G31" i="1"/>
  <c r="G30" i="1"/>
  <c r="G26" i="1"/>
  <c r="G25" i="1"/>
  <c r="G24" i="1"/>
  <c r="G23" i="1"/>
  <c r="G22" i="1"/>
  <c r="G21" i="1"/>
  <c r="G20" i="1"/>
  <c r="G18" i="1"/>
  <c r="G17" i="1"/>
  <c r="G16" i="1"/>
  <c r="G15" i="1"/>
  <c r="G13" i="1"/>
  <c r="G12" i="1"/>
  <c r="G11" i="1"/>
  <c r="G9" i="1"/>
  <c r="G8" i="1"/>
  <c r="G7" i="1"/>
  <c r="G81" i="1" l="1"/>
  <c r="G90" i="1"/>
  <c r="G57" i="1"/>
  <c r="G14" i="1"/>
  <c r="G68" i="1"/>
  <c r="G40" i="1"/>
  <c r="G36" i="1" l="1"/>
  <c r="G92" i="1" s="1"/>
  <c r="G4" i="1" s="1"/>
</calcChain>
</file>

<file path=xl/sharedStrings.xml><?xml version="1.0" encoding="utf-8"?>
<sst xmlns="http://schemas.openxmlformats.org/spreadsheetml/2006/main" count="365" uniqueCount="209">
  <si>
    <t>Název stavby:</t>
  </si>
  <si>
    <t>Název objektu:</t>
  </si>
  <si>
    <t>Kód profese:</t>
  </si>
  <si>
    <t>Název dílu:</t>
  </si>
  <si>
    <t>Zkratka dílu:</t>
  </si>
  <si>
    <t>Zpracovatel dílu:</t>
  </si>
  <si>
    <t>Čís. pol.</t>
  </si>
  <si>
    <t>Číselné zatřídění</t>
  </si>
  <si>
    <t>Popis položky</t>
  </si>
  <si>
    <t>Počet měr. jednotek</t>
  </si>
  <si>
    <t>Měrná jednotka</t>
  </si>
  <si>
    <t>Technické specifikace, technické a uživatelské standardy stavby</t>
  </si>
  <si>
    <t>X</t>
  </si>
  <si>
    <t>Periferie</t>
  </si>
  <si>
    <t>1.</t>
  </si>
  <si>
    <t>31.62</t>
  </si>
  <si>
    <t>Snímač teploty do místnosti, dodávka a montáž</t>
  </si>
  <si>
    <t>ks</t>
  </si>
  <si>
    <t>Měřicí převodník prostorové teploty, rozsah 0-40°C, výstupní signál  0-10 V, včetně jeho montáže v prostoru, včetně montážního materiálu potřebného k jeho instalaci (hmožděnka, vrut apod.), a včetně vyvrtání potřebných otvorů (betón, cihla) .</t>
  </si>
  <si>
    <t>2.</t>
  </si>
  <si>
    <t>3.</t>
  </si>
  <si>
    <t>Snímač teploty do VZT kanálu, dodávka a montáž</t>
  </si>
  <si>
    <t xml:space="preserve">Snímač teploty do VZT kanálu, čidlo Pt 1000, včetně jeho montáže na technologické zařízení, včetně montážního materiálu potřebného k jeho instalaci, a včetně vyvrtání potřebných otvorů a realizace potřebných návarků na technologickém zařízení. </t>
  </si>
  <si>
    <t>4.</t>
  </si>
  <si>
    <t>Snímač teploty s jímkou, dodávka a montáž</t>
  </si>
  <si>
    <t xml:space="preserve">Měřicí převodník teploty s mosaznou jímkou PN16, rozsah 0-100°C, výstupní signál  0-10 V, včetně jeho montáže do připraveného návarku (realizaci návarku řeší technologie), a  včetně montážního materiálu potřebného k jeho instalaci. </t>
  </si>
  <si>
    <t>Priložný snímač teploty</t>
  </si>
  <si>
    <t>Snímač teploty příložný 
rozsah: -20-120°C, Pt1000 (na pr. 20...90 mm)</t>
  </si>
  <si>
    <t>Prostorový ovladač, dodávka a montáž</t>
  </si>
  <si>
    <t>Místní ovladač VZT z prostoru se signálkou chodu, včetně jeho montáže do stěny, včetně montážního materiálu potřebného k jeho instalaci (KU 68, hmožděnka, vrut apod.), a včetně vyvrtání potřebných otvorů (betón, cihla) .</t>
  </si>
  <si>
    <t>Snímač teploty venkovní, dodávka a montáž</t>
  </si>
  <si>
    <t>Měřicí převodník venkovní teploty, rozsah -40 až +50°C, výstupní signál  0-10 V, IP54, včetně jeho montáže na objekt, včetně montážního materiálu potřebného k jeho instalaci (hmožděnka, vrut apod.), a včetně vyvrtání potřebných otvorů (betón, cihla) .</t>
  </si>
  <si>
    <t>Snímač tlaku do potrubí, dodávka a montáž</t>
  </si>
  <si>
    <t xml:space="preserve">Převodník tlaku, rozsah měření -1 až 8 bar, tlak. připojení 1/4" SAE, vnější závit, výstup 0 až 10 VDC, napájení 15 VDC, el. připojení kabel 2 m,  včetně jeho montáže do připraveného návarku (realizaci návarku respektive manometrové smyčky a manometrového ventilu řeší technologie), a  včetně montážního materiálu potřebného k jeho instalaci. </t>
  </si>
  <si>
    <t>Regulátor protimrazové ochrany, dodávka a montáž</t>
  </si>
  <si>
    <t>Termostat protizámrazový, rozsah -10 až +12°C, kapilára 6m, 6ks příchytek, do VZT potrubí, včetně jeho montáže na technologické zařízení, včetně montážního materiálu potřebného k jeho instalaci, a včetně vyvrtání potřebných otvorů a realizace potřebných návarků na technologickém zařízení.</t>
  </si>
  <si>
    <t>Diferenční tlakový spínač pro VZT, dodávka a montáž</t>
  </si>
  <si>
    <t>Manostat diferenční na vzduch, rozsah 50-400Pa, krytí IP54, vč. příslušenství, včetně jeho montáže na technologické zařízení, do VZT potrubí, včetně jeho montáže na technologické zařízení, včetně montážního materiálu potřebného k jeho instalaci, a včetně vyvrtání potřebných otvorů a realizace potřebných návarků na technologickém zařízení.</t>
  </si>
  <si>
    <t>Čidlo zaplavení prostoru, dodávka a montáž</t>
  </si>
  <si>
    <t>Regulátor výšky hladiny el. vodivých kapalin, montáž na DIN lištu, napájení 24VAC, včetně dotykové elektrody proti zaplavení, kabel 3m, včetně jeho montáže v prostoru, včetně montážního materiálu potřebného k jeho instalaci (hmožděnka, vrut apod.), a včetně vyvrtání potřebných otvorů (betón, cihla) .</t>
  </si>
  <si>
    <t xml:space="preserve">Připojení a oživení servopohonu regulačního a uzavíracícho ventilu. (Dodávka a montáž ventilu není řeššena v rámci profese MaR) </t>
  </si>
  <si>
    <t xml:space="preserve">Zapojení napájecích a řídicích vodičů, připojení k regulátoru a kontrola správné funkce ventilů. Montáž ventilu do potrubí, včetně propojení ventilu se servopohonem řeší profese RTCH. </t>
  </si>
  <si>
    <t>Zapojení napájecích a řídicích vodičů, včetně montáže a propojení instalační přechodové krabice a  připojení k regulátoru a kontrola správné funkce.</t>
  </si>
  <si>
    <t>Servopohon VZT klapky s havarijní funkcí  24V AC, ON/OFF, dodávka a montáž</t>
  </si>
  <si>
    <t>Servopohon VZT klapky s havarijní funkcí, řízení ON/OFF, nap. 24VAC, jmen.síla  do 20 Nm, krytí IP54, včetně jeho montáže na technologické zařízení a včetně montážního materiálu potřebného k jeho instalaci.</t>
  </si>
  <si>
    <t xml:space="preserve">Připojení a oživení servopohonu VZT klapky </t>
  </si>
  <si>
    <t>Připojení měřiče spotřeby tepla</t>
  </si>
  <si>
    <t xml:space="preserve">Připojení a oživení kalorimetrického počitadla, včetně připojení ke komunikační sběrnici M-BUS, a včetně napájení 230V AC,  nastavení adresy, kontrola funkce. </t>
  </si>
  <si>
    <t xml:space="preserve">Připojení průtokoměru vody </t>
  </si>
  <si>
    <t xml:space="preserve">Připojení a oživení průtokoměru vody, včetně připojení ke komunikační sběrnici M-BUS, nastavení adresy, kontrola funkce. </t>
  </si>
  <si>
    <t>Zapojení koncového spínače požární klapky pro monitoring jejího stavu, včetně montáže a propojení instalační přechodové krabice a  připojení k DDC regulátoru a kontrola správné funkce.</t>
  </si>
  <si>
    <t xml:space="preserve">Zapojení motoru ventilátoru, nebo rekuperátoru na  230 V, včetně připojení monitorovacích a ovládacích signálů </t>
  </si>
  <si>
    <t xml:space="preserve">Zapojení napájecího vývodu pro jednofázové čerpadlo na straně čerpadla, včetně připojení ovládacích a monitorofacích vývodů, a včetně nastavení, oživení a kontroly správné funkce čerpadla z pohledu profese MaR. </t>
  </si>
  <si>
    <t xml:space="preserve">Zapojení čerpadla 230 V, včetně připojení monitorovacích a ovládacích signálů </t>
  </si>
  <si>
    <t>kpl</t>
  </si>
  <si>
    <t>Kapilárový termostat, dodávka a montáž</t>
  </si>
  <si>
    <t xml:space="preserve">Kapilárový termostat do potrubí, rozsah nastavení meze zásahu 10 až 95°C s nastavitelnou diferencí, reléový výstup, včetně jeho montáže do potrubí, včetně jímky. Montáž jímky do potrubí zajišťuje technologie. </t>
  </si>
  <si>
    <t>Rozváděče</t>
  </si>
  <si>
    <t>31.20.31</t>
  </si>
  <si>
    <t xml:space="preserve">Montáž skříňového rozváděče 2000x800x400, včetně přesunu na stavbě  </t>
  </si>
  <si>
    <t xml:space="preserve">Instalace na místě a připojení rozvaděče, včetně montážního a kotvícího materiálu potřebného k jeho instalaci (šroub, matice, hmožděnka, vrut apod.), a včetně vyvrtání potřebných otvorů (betón, cihla), včetně horizontálního a vertikálního přesunu na stavbě, a včetně spojení do rozvaděčové setavy a propojovacích kabelových spojů mezi poli. . 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</si>
  <si>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</si>
  <si>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</si>
  <si>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</si>
  <si>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</si>
  <si>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</si>
  <si>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</si>
  <si>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</si>
  <si>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</si>
  <si>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</si>
  <si>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</si>
  <si>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</si>
  <si>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</si>
  <si>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</si>
  <si>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Řídící systém</t>
  </si>
  <si>
    <t>31.2</t>
  </si>
  <si>
    <t>Komunikační Switch 5 portový</t>
  </si>
  <si>
    <t>Komunikační switch 5x10/100 Mbit/s porty, parametrizovatelný, podpora half-duplex a full-duplex</t>
  </si>
  <si>
    <t>Vypracování uživatelského programového vybavení DDC podstanice, umístěné v rozvaděči 2PP.RMSC2.</t>
  </si>
  <si>
    <t>Vypracování dynamických obrazovek PK</t>
  </si>
  <si>
    <t>Vizualizace stavu požárních klapek na stávajíící pracovní stanici řídicího systému se 100% stejným uživatelským přístupem k ovládání a monitoringu</t>
  </si>
  <si>
    <t>18.</t>
  </si>
  <si>
    <t>Vypracování dynamických obrazovek pro silové rozváděče</t>
  </si>
  <si>
    <t>Vizualizace monitorování silových rozvaděčů na stávajíící pracovní stanici řídicího systému se 100% stejným uživatelským přístupem k ovládání a monitoringu</t>
  </si>
  <si>
    <t>19.</t>
  </si>
  <si>
    <t>Vypracování archivů histor. dat a trendů</t>
  </si>
  <si>
    <t xml:space="preserve">kpl </t>
  </si>
  <si>
    <t>Programové vybavení archivu  historických dat a trendů se 100% kompatibilitou se stávajícím centrálním řídicím systémem</t>
  </si>
  <si>
    <t>20.</t>
  </si>
  <si>
    <t>Vypracování archivů alarmových hlášení</t>
  </si>
  <si>
    <t>Programové vybavení archivu  alarmových zpráv se 100% kompatibilitou se stávajícím centrálním řídicím systémem</t>
  </si>
  <si>
    <t>21.</t>
  </si>
  <si>
    <t>Vypracování systémových úvodních obrazovek</t>
  </si>
  <si>
    <t xml:space="preserve">Programové vybavení úvodních obrazovek (systémový strom) na stávajícím centrálním operátorském pracovišti </t>
  </si>
  <si>
    <t>22.</t>
  </si>
  <si>
    <t>Vypracování trendů přístupových úrovní a hesel</t>
  </si>
  <si>
    <t>Programové vybavení pro sledování trendů sledovaných veličin na stávajícím centrálním operátorském pracovišti</t>
  </si>
  <si>
    <t>23.</t>
  </si>
  <si>
    <t>24.</t>
  </si>
  <si>
    <t>25.</t>
  </si>
  <si>
    <t>26.</t>
  </si>
  <si>
    <t>27.</t>
  </si>
  <si>
    <t>Update systémových databází stávajícího řídicího systému</t>
  </si>
  <si>
    <t>Doplnění systémových databází stávající části řídicího systému včetně aktualizace aplikačního datového serveru pro zabezpečení 100% kompatibility a stejného uživatelského přístupu k ovládané technologii</t>
  </si>
  <si>
    <t>Kabely a vodiče</t>
  </si>
  <si>
    <t>m</t>
  </si>
  <si>
    <t>Kabel UTP-R cat.5e,  dodávka a montáž</t>
  </si>
  <si>
    <t>Montážní materiál-trubky, žlaby, rošty, přip. armatury atd.</t>
  </si>
  <si>
    <t>Provedení průrazů pro kabelové prostupy, včetně hrubého zednického začištění a likvidace vybouraného materiálu</t>
  </si>
  <si>
    <t>Zhotovení průrazů do SDK příčky - do 200 x 200 mm</t>
  </si>
  <si>
    <t>Provedení průrazů pro kabelové prostupy do SDK příčky, včetně hrubého zednického začištění a likvidace vybouraného materiálu</t>
  </si>
  <si>
    <t>Protipožární ucpávky, včetně montáže - do 300x300 mm</t>
  </si>
  <si>
    <t xml:space="preserve">Zhotovení protipožárních ucpávek, včetně montáže, popisu ucpávky, označení ucpávky a zpracování potřebné dokumentace a protokolu o provedení požárních ucpávek.  </t>
  </si>
  <si>
    <t>Kompletace, revize a zkoušky</t>
  </si>
  <si>
    <t>Komplexní zkoušky včetně kontroly správnosti přenášených signálů</t>
  </si>
  <si>
    <t>Revize el. zařízení vč. revizní zprávy</t>
  </si>
  <si>
    <t>Vypracování výchozí revize pro dodávky části MaR.</t>
  </si>
  <si>
    <t>Vypracování dokumentace skutečného stavu</t>
  </si>
  <si>
    <t xml:space="preserve">Zpracování dokumentace skutečného stavu projektu a výrobní dokumentace zhovotvitele MaR </t>
  </si>
  <si>
    <t>Koordinace s ostatními profesemi, inženýrská činnost dodavatele</t>
  </si>
  <si>
    <t>Vedení zakázky, koordinace prací s navazujícími profesemi, předání a převzetí díla</t>
  </si>
  <si>
    <t>Zaškolení obsluhy</t>
  </si>
  <si>
    <t>hod</t>
  </si>
  <si>
    <t>celkem</t>
  </si>
  <si>
    <t>Poznámka</t>
  </si>
  <si>
    <t xml:space="preserve">
Jednotková cena v Kč
</t>
  </si>
  <si>
    <t xml:space="preserve">
Celková              cena v Kč
</t>
  </si>
  <si>
    <t>28.</t>
  </si>
  <si>
    <t>29.</t>
  </si>
  <si>
    <t>Kabelový žlab typu 40/20 mm vč.víka, případně odělovací přepážky a dalších potřebných komponentů, nosného a upevňovacího materiálu,
- dodávka a montáž</t>
  </si>
  <si>
    <t>Kabelový žlab typu 62/50 mm vč.víka, případně odělovací přepážky a dalších potřebných komponentů, nosného a upevňovacího materiálu,
- dodávka a montáž</t>
  </si>
  <si>
    <t>Kabelový žlab typu 100/50 mm vč.víka, případně odělovací přepážky a dalších potřebných komponentů, nosného a upevňovacího materiálu,
- dodávka a montáž</t>
  </si>
  <si>
    <t>Příchytka CH8, včetně stahovacích pásků - dodávka a montáž</t>
  </si>
  <si>
    <t>Elektroinstal.trubka pevná do DN25 (délka v m) -dodávka a montáž</t>
  </si>
  <si>
    <t>Elektroinstalační trubka ohebná do DN25 (délka v m)-dodávka a montáž</t>
  </si>
  <si>
    <t xml:space="preserve">Slaboproudý kabel stíněný, UV stabilní, párovaný, twistovaný, pro unifikované signály, včetně montáže s uložením do kabelových žlabů, nebo do el. instalačních lišt, nebo do el. instalačních trubek atd.. Kabely uložené v kabelovém žlabu, nebo na stupacím žebříku budou stáhnuty a připevněny k nosné konstrukci zdrhovacím páskem a to  po 0,5 m. Každý kabel bude ukončen na obou stranách ve svorkách rozvaděče nebo přístroje. </t>
  </si>
  <si>
    <t xml:space="preserve">Drobný montážní materiál  </t>
  </si>
  <si>
    <t xml:space="preserve">Pevná hrdlovaná trubka s nízkou mechanickou odolností. Včetně příchytek a potřebného nosného a upevňovacího materiálu (hmožděnka, vrut, apod.) a vyvrtání potřebných otvorů do zdí (beton, cihla).  Rozteč příchytek bude realizována podle doporučení výrobce.
Ve venkovním prostředí musí být použity trubky odolné vůči UV záření.  </t>
  </si>
  <si>
    <t>Drobný montážní materiál (např. instalační krabice, kabelové průchodky,  kovové příchytky kabelů apod.), a včetně potřebného nosného a upevňovacího materiálu (hmoždinka, vrut, apod.), a včetně vyvrtání potřebných otvorů (betón, cihla).</t>
  </si>
  <si>
    <t xml:space="preserve">Kabelová příchytka, včetně stahovacího pásku, a včetně potřebného nosného a upevňovacího materiálu (hmožděnka, vrut, apod.), a včetně vyvrtání potřebných otvorů (betń, cihla) Rozteč příchytek bude realizována podle doporučení výrobce, nejvíce však 30 cm od sebe.   </t>
  </si>
  <si>
    <t>Kabel slaboproudý, párovaný, stíněný, standardní provedení 1x2x0,8, dodávka a montáž (např. J-Y(St)Y 1x2x0,8)</t>
  </si>
  <si>
    <t>Izolovaný slaněný vodič průřez do 16 mm včetně příchytek a montáže</t>
  </si>
  <si>
    <t>Zaškolení obsluhy řídicího systému pro objekt SCIM</t>
  </si>
  <si>
    <t>Připojení chladících jednotek SPLIT, monirování stavu</t>
  </si>
  <si>
    <t>Připojení kabeláže MaR pro monitoring chladící jednotky (chod. porucha) SPLIT,  včetně montáže a propojení instalační přechodové krabice a  připojení do řídicího systému a kontrola správné funkce.</t>
  </si>
  <si>
    <t>Servopohon VZT klapky 24V,0-10V, dodávka a montáž</t>
  </si>
  <si>
    <t>Servopohon VZT klapky, 0-10V řízení, nap. 24VAC, jmen.síla  do 20 Nm, krytí IP54, včetně jeho montáže na technologické zařízení a včetně montážního materiálu potřebného k jeho instalaci.</t>
  </si>
  <si>
    <t xml:space="preserve">Připojení a oživení EC motorů ventilátorů vzduchotechnik </t>
  </si>
  <si>
    <t>Připojení stavu požární klapky</t>
  </si>
  <si>
    <t xml:space="preserve">Připojení napájecího vývodu pro ventilátor VZT (230 V), včetně připojení monitorovacích a ovládacích signálů </t>
  </si>
  <si>
    <t xml:space="preserve">Akustická signalizace, 24V AC, dodávka a montáž </t>
  </si>
  <si>
    <t>Akustická signalizace, 24V AC, dodávka a montáž, včetně montážního materiálu potřebného k její instalaci (hmožděnka, vrut apod.), a včetně vyvrtání potřebných otvorů (betón, cihla), a včetně  propojení instalační přechodové krabice a  připojení k DDC regulátoru a kontrola správné funkce.</t>
  </si>
  <si>
    <t xml:space="preserve">Zapojení ovládacího obvodu pro el. patronu v zásobníku TV, včetně připojení monitorovacích signálů a oživení  </t>
  </si>
  <si>
    <t>Zapojení ovládacího obvodu a monitorovacích signálů pro el. patronu v zásobníku TV, včetně oživení, včetně montáže a  připojení do řídicího systému a kontrola správné funkce.</t>
  </si>
  <si>
    <t xml:space="preserve">Připojení signálů a vazeb z rozvaděčů silnoproudu - ESI  (stavy přepěťových ochran + stavy z FVE apod. ) </t>
  </si>
  <si>
    <t>Připojení signálů a vazeb z rozvaděčů silnoproudu - ESI  (stavy přepěťových ochran + stavy z FVE apod.), včetně nastavení, oživení a kontroly správné funkce z pohledu profese MaR, včetně  připojení k řídicímu systému.</t>
  </si>
  <si>
    <t xml:space="preserve">Připojení vstupního deonu v hlavním rozvaděči RH na komunikační sběrnici MODBUS (přenos hodnot - spotřeba, napětí, proud), včetně oživení, kontrola funkce. </t>
  </si>
  <si>
    <t xml:space="preserve">Připojení vstupního deonu v hlavním rozvaděči RH na komunikační sběrnici MODBUS. </t>
  </si>
  <si>
    <t xml:space="preserve">Skříňový rozváděč s otev. dveřmi, rozměry pole 2000x800x400 plechový, lakovaný, IP54, kompletně elektricky vyzbrojený, včetně technologického silnoproudu, včetně lokální UPS pro řídicí systém,  1 pole    </t>
  </si>
  <si>
    <t>Vizualizace technologického zařízení (cca 25 obrazovek) - VZT, vytápění, chlazení, výtahy, splity, IRC regulátor atd.  na stávající operátorskou pracovní stanici řídicího systému se 100% stejným uživatelským přístupem k ovládání a monitoringu</t>
  </si>
  <si>
    <t>Kabel slaboproudý, UV stabilní
7x1, dodávka a montáž (např. JYTY UV 7x1).</t>
  </si>
  <si>
    <t>Kabel komunikační (BACnet MS/TP) 2x2x0,6, dodávka a montáž</t>
  </si>
  <si>
    <t>Kabel komunikační (MODBUS RTU) 2x2x0,8, dodávka a montáž</t>
  </si>
  <si>
    <t>Zhotovení průrazů betonem či cihlovou zdí - do 300x300mm</t>
  </si>
  <si>
    <t>Kabelový žlab typu 150/100 mm vč.víka, a  případně odělovací přepážky a dalších potřebných komponentů, nosného a upevňovacího materiálu,
- dodávka a montáž</t>
  </si>
  <si>
    <t xml:space="preserve">Provedení testů správnosti přenášených signálů a celkové funkce systému MaR a to jak pro část řídicího systému pro objekt "Stravovacího provozu", tak i v případech kdy řídicí systém pro objekt SO-12 navazuje na stávající řídicí systém v ostatních objektech Nemocnice Pelhřimov.  </t>
  </si>
  <si>
    <t>MAR</t>
  </si>
  <si>
    <t xml:space="preserve">Ing. Vladimír Tvrz </t>
  </si>
  <si>
    <t xml:space="preserve">Kabelová příprava na případné budoucí připojení na sběrnici RS485 (protokol Modbus) systému FVE.   </t>
  </si>
  <si>
    <t xml:space="preserve">Kabelová příprava na případné budoucí připojení na sběrnici RS485 (protokol Modbus) systému FVE (RP FVE/3NP.RB12).  </t>
  </si>
  <si>
    <t xml:space="preserve">Vypracování dodvatelské výrobní dokumentace a dokumentace skutečného provedení    </t>
  </si>
  <si>
    <t>Vypracování výrobní dokumentace systému MaR v návaznosti na projekt pro provedení stavby, aktualizace návazností na ostatní profese,  výrobní dokumentace rozvaděčů MaR. Při zpracování dokumentace nutno dodržovat způsob a rozsah zpracování aplikovaný pro ostatní části objektu nemocnice   a zabezpečit tak 100% kompatibilitu dodávaného zařízení se stávající částí řídicího systému v objektu Nemocnice Pelhřimov. 
A vypracování dokumentace skutečného stavu.</t>
  </si>
  <si>
    <t xml:space="preserve">Převodník pro připojení M-bus sběrnice k řídícímu systému,  včetně zapracování snímaných dat do řídicího systému MaR </t>
  </si>
  <si>
    <t xml:space="preserve">Převodník pro připojení Modbus (RTU) sběrnice k řídícímu systému,  včetně zapracování snímaných dat do řídicího systému MaR </t>
  </si>
  <si>
    <t xml:space="preserve">Datový převodník sběrnice M-bus do řídicího systému MaR pro připojení kalorimetrů a vodoměrů,  včetně zapracování snímaných dat do řídicího systému MaR </t>
  </si>
  <si>
    <t xml:space="preserve">Datový převodník sběrnice Modbus RTU/Modbus TCP/IP pro připojení do řídicího systému MaR pro deony,  včetně zapracování snímaných dat do řídicího systému MaR </t>
  </si>
  <si>
    <t>Připojení kabeláže MaR pro přepínání režimů venkovní kondenzační jednotky pro chlazení kanceláří,   včetně montáže a propojení instalační přechodové krabice a  připojení do řídicího systému a kontrola správné funkce.</t>
  </si>
  <si>
    <t>Připojení jednotky přímého chlazení pro vzduchotechniku a monitorování stavu jednotky, včetně montáže a propojení instalační přechodové krabice a  připojení do řídicího systému a kontroly správné funkce.</t>
  </si>
  <si>
    <t xml:space="preserve">Skříňový rozváděč 2NP.RA13, 1 pole MaR a technologického silnoproudu (včetně lokální UPS) </t>
  </si>
  <si>
    <t>Volně programovatelná DDC podstanice (rozváděč 2NP.RA13)</t>
  </si>
  <si>
    <t>Vypracování uživatelských SW pro DDC podstanici - 2NP.RA13</t>
  </si>
  <si>
    <t xml:space="preserve">Vypracování dynamických obrazovek pro technologie TZB </t>
  </si>
  <si>
    <t>Doplnění programového vybavení pro stávající síťovou řídicí a  integrační jednotku umístěnou v 1PP.RA12 (SO-12)</t>
  </si>
  <si>
    <t xml:space="preserve">Doplnění uživatelského programového vybavení pro síťovou integrační jednotku zabezpečující 100% kompatibilitu řídícího systému se stávající centrální částí řídicího systému a stejný uživatelský přístup ke všem datům a operacím </t>
  </si>
  <si>
    <t>Repeater pro RS485, 24V</t>
  </si>
  <si>
    <t xml:space="preserve">Repeater (opakovač) pro komunikační sběrnici RS 485 (protokol BACnet MS/TP), napájení 24V.    </t>
  </si>
  <si>
    <t>SO 14 - HTS</t>
  </si>
  <si>
    <t>D.1.4F MAR</t>
  </si>
  <si>
    <t>D.1.4F</t>
  </si>
  <si>
    <t xml:space="preserve"> Nemocnice Pelhřimov - REKONSTRUKCE BUDOVY STARÉ HTS</t>
  </si>
  <si>
    <t xml:space="preserve">Ohebná samozhášivá trubka do DN 25. Včetně spojek, vývodek a příchytek a potřebného nosného a upevňovacího materiálu. Bude využívána především pro uložení kabelů do příček a pro ukončení kabelů k přístrojům, servopohobnům apod. 
Ve venkovním prostředí musí být použity trubky odolné vůči UV záření.  </t>
  </si>
  <si>
    <t>Provedení zkoušek systému MaR s ovládaným technologickým zařízením, nastavení parametrů systému, odladění funkce v návaznosti na provoz technologií. Zkoušky systému MaR v objektu SO-14 musí být prováděny v komplexním režimu současně s ověřením a případnou aktualizací nastavení systémových parametrů  v již provozovaných částech řídícího systému (kotelna apod.)  v ostatních objektech Nemocnice Pelhřimov. Případné zásahy do stávajícího řídícího systému musí být provedeny způsobem, který nezasáhne do autorských práv zhotovitele řídicího systému v ostatních objektech nemocnice a neovlivní garanční podmínky systému vzhledem k jeho uživateli.  Veškeré zásahy do stávajícího řídícího systému v ostatních objektech Nemocnice Pelhřimov musí být zaneseny do příslušné dokumentace uživatele.</t>
  </si>
  <si>
    <t>Zaregulování a nastavení parametrů, uživatelský manuál</t>
  </si>
  <si>
    <t xml:space="preserve">Připojení venkovní kondenzační jednotky, přepínání režimů, včetně oživení funkce přepínání režimů </t>
  </si>
  <si>
    <t xml:space="preserve">Připojení jednotky přímého chlazení pro VZT1, včetně oživení funkce řízení a monitorování stavu jednotky </t>
  </si>
  <si>
    <t>Volně programovatelná DDC podstanice (165 IO bodů) pro technologie umístěné ve strojovně vzduchotechniky (VZT1) a výměníkové stanici + oběh. čerpadlo VZT+ PK+napájení a ovládání ventilátorů VZT4.1c,d + VS (ÚT a ohřev TV),  monitorování teploty a poruchy SPLIT jednotky (m.č.2.27), zaplavení v kolektrorech, monitorování signálů z ESI apod., vybavená komunikačním rozhraním pro připojení k řídící síťové jednotce plnohodnotně komunikující se stávajícím řídicím systémem, včetně displejů na rozvaděči,  a včetně jejího nastavení, adresace,oživení a propojení se síťovou řídicí jednotkou.</t>
  </si>
  <si>
    <r>
      <t xml:space="preserve">Komunikační kabel pro sběrnici RS 485 (BACnet MS/TP) do budovy, párovaný, stíněný, twistovaný retardovaný, bezhalogenový, </t>
    </r>
    <r>
      <rPr>
        <sz val="12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</si>
  <si>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Komunikační kabel pro sběrnici RS 485 (MODBUS RTU) do budovy, párovaný, stíněný, twistovaný retardovaný, bezhalogenový, </t>
    </r>
    <r>
      <rPr>
        <sz val="12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</si>
  <si>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Slaboproudý kabel stíněný, párovaný, twistovaný, </t>
    </r>
    <r>
      <rPr>
        <sz val="12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</si>
  <si>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Kabel slaboproudý, párovaný, stíněný, standardní provedení 2x2x0,8, dodávka a montáž </t>
    </r>
    <r>
      <rPr>
        <sz val="12"/>
        <rFont val="Times New Roman CE"/>
        <charset val="238"/>
      </rPr>
      <t>(např. J-Y(St)Y 2x2x0,8)</t>
    </r>
  </si>
  <si>
    <r>
      <t xml:space="preserve">Kabel silnoproudý - 3x1,5, dodávka a montáž </t>
    </r>
    <r>
      <rPr>
        <sz val="12"/>
        <rFont val="Times New Roman CE"/>
        <charset val="238"/>
      </rPr>
      <t>(např. CYKY-J 3x1,5)</t>
    </r>
  </si>
  <si>
    <r>
      <t xml:space="preserve">Silový kabel do 500V AC , </t>
    </r>
    <r>
      <rPr>
        <sz val="12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atd.. Kabely uložené v kabelovém žlabu, nebo na stupacím žebříku budou stáhnuty a připevněny k nosné konstrukci zdrhovacím páskem a to  po 0,5 m. Každý kabel bude ukončen na obou stranách ve svorkách rozvaděče nebo přístroje. </t>
    </r>
  </si>
  <si>
    <r>
      <t xml:space="preserve">Kabel silnoproudý - 3x2,5, dodávka a montáž </t>
    </r>
    <r>
      <rPr>
        <sz val="12"/>
        <rFont val="Times New Roman CE"/>
        <charset val="238"/>
      </rPr>
      <t>(např. CYKY-J 3x2,5)</t>
    </r>
  </si>
  <si>
    <r>
      <t xml:space="preserve">Slaboproudý komuikační kabel pro sběrnici Ethernet (cat. 5e), </t>
    </r>
    <r>
      <rPr>
        <sz val="12"/>
        <rFont val="Times New Roman CE"/>
        <charset val="238"/>
      </rPr>
      <t xml:space="preserve">včetně montáže s uložením do kabelových žlabů, nebo do el. instalačních lišt, nebo do el. instalačních trubek, nebo s uchycením pomocí kabelových příchytek  atd.. Kabely uložené v kabelovém žlabu, nebo na stupacím žebříku budou stáhnuty a připevněny k nosné konstrukci zdrhovacím páskem a to  po 0,5 m. Každý kabel bude ukončen na obou stranách konektrorem RJ45. </t>
    </r>
  </si>
  <si>
    <r>
      <t xml:space="preserve">Vodič pro provedení ochranného pospojení, </t>
    </r>
    <r>
      <rPr>
        <sz val="12"/>
        <rFont val="Times New Roman CE"/>
        <charset val="238"/>
      </rPr>
      <t xml:space="preserve">včetně montáže, a včetně potřebného montážního materílu, jako příchytky, Bernard zemnící svorky apod. </t>
    </r>
  </si>
  <si>
    <r>
      <t xml:space="preserve">Kabelový žlab pro uložení kabeláže 40/20 mm vč.víka, nosníků, výložníků a dalších potřebných komponentů, nosného a upevňovacího materiálu, </t>
    </r>
    <r>
      <rPr>
        <sz val="12"/>
        <rFont val="Times New Roman CE"/>
        <charset val="238"/>
      </rPr>
      <t>vyvrtání potřebných otvorů do zdí (betón, cihla),</t>
    </r>
    <r>
      <rPr>
        <sz val="12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</si>
  <si>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62/50 mm vč.víka, nosníků, výložníků a dalších potřebných komponentů, nosného a upevňovacího materiálu, </t>
    </r>
    <r>
      <rPr>
        <sz val="12"/>
        <rFont val="Times New Roman CE"/>
        <charset val="238"/>
      </rPr>
      <t>vyvrtání potřebných otvorů do zdí (betón, cihla),</t>
    </r>
    <r>
      <rPr>
        <sz val="12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</si>
  <si>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100/50 mm vč.víka, nosníků, výložníků a dalších potřebných komponentů, nosného a upevňovacího materiálu, </t>
    </r>
    <r>
      <rPr>
        <sz val="12"/>
        <rFont val="Times New Roman CE"/>
        <charset val="238"/>
      </rPr>
      <t>vyvrtání potřebných otvorů do zdí (betón, cihla),</t>
    </r>
    <r>
      <rPr>
        <sz val="12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</si>
  <si>
    <r>
      <t xml:space="preserve">Kabelový žlab pro uložení kabeláže 150/100 mm vč.víka, nosníků, výložníků a dalších potřebných komponentů, nosného a upevňovacího materiálu, </t>
    </r>
    <r>
      <rPr>
        <sz val="12"/>
        <rFont val="Times New Roman CE"/>
        <charset val="238"/>
      </rPr>
      <t>vyvrtání potřebných otvorů do zdí (betón, cihla),</t>
    </r>
    <r>
      <rPr>
        <sz val="12"/>
        <rFont val="Times New Roman CE"/>
        <family val="1"/>
        <charset val="238"/>
      </rPr>
      <t xml:space="preserve"> a včetně oddělovací přepážky pro oddělené vedení silnoproudé a slaboproudé trasy (pokud budou kabely vedené v jednom kab. žlabu). </t>
    </r>
    <r>
      <rPr>
        <sz val="12"/>
        <rFont val="Times New Roman CE"/>
        <charset val="238"/>
      </rPr>
      <t xml:space="preserve">Rozteč mezi nosníky pro kabelové žlaby bude realizována podle doporučení výrobce nosného systému, nejvíce však 1 m od sebe.  Ve venkovním prostředí (případně v prostředí s vysokou vlhkostí apod.) budou kabelové žlaby, včetně  nosníků, výložníků a závitových tyčí realizovány z materiálu výhradně s povrchovou ochranou žárovým pozinkováním, nebo z nerezového materiálu.  Kabelové žlaby budou projeny tak (použitím vějířové podložky apod.), aby kabelové žlaby bylo možné použít jako náhodný ochranný vodič pro účely doplňujícího pospojování dle ČSN 33 2000-4-41 ed.2 čl.413.1.2.2.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</si>
</sst>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\-"/>
    <numFmt numFmtId="165" formatCode="#,###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 CE"/>
    </font>
    <font>
      <sz val="12"/>
      <name val="Times New Roman"/>
      <family val="1"/>
      <charset val="238"/>
    </font>
    <font>
      <sz val="8"/>
      <name val="Calibri"/>
      <family val="2"/>
      <scheme val="minor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sz val="11"/>
      <name val="Calibri"/>
      <family val="2"/>
      <scheme val="minor"/>
    </font>
    <font>
      <b/>
      <sz val="12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4" fillId="0" borderId="0"/>
  </cellStyleXfs>
  <cellXfs count="78">
    <xf numFmtId="0" fontId="0" fillId="0" borderId="0" xfId="0"/>
    <xf numFmtId="164" fontId="8" fillId="2" borderId="0" xfId="1" applyNumberFormat="1" applyFont="1" applyFill="1" applyAlignment="1">
      <alignment horizontal="right"/>
    </xf>
    <xf numFmtId="164" fontId="5" fillId="2" borderId="11" xfId="1" applyNumberFormat="1" applyFont="1" applyFill="1" applyBorder="1" applyAlignment="1">
      <alignment horizontal="right" vertical="center" wrapText="1"/>
    </xf>
    <xf numFmtId="164" fontId="5" fillId="2" borderId="23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centerContinuous"/>
    </xf>
    <xf numFmtId="0" fontId="5" fillId="0" borderId="2" xfId="1" applyFont="1" applyFill="1" applyBorder="1" applyAlignment="1">
      <alignment horizontal="centerContinuous"/>
    </xf>
    <xf numFmtId="0" fontId="5" fillId="0" borderId="2" xfId="1" applyFont="1" applyFill="1" applyBorder="1" applyAlignment="1">
      <alignment horizontal="left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right"/>
    </xf>
    <xf numFmtId="0" fontId="5" fillId="0" borderId="3" xfId="1" applyFont="1" applyFill="1" applyBorder="1" applyAlignment="1">
      <alignment horizontal="left"/>
    </xf>
    <xf numFmtId="0" fontId="5" fillId="0" borderId="0" xfId="1" applyFont="1" applyFill="1"/>
    <xf numFmtId="0" fontId="5" fillId="0" borderId="4" xfId="1" applyFont="1" applyFill="1" applyBorder="1" applyAlignment="1">
      <alignment horizontal="centerContinuous"/>
    </xf>
    <xf numFmtId="0" fontId="5" fillId="0" borderId="0" xfId="1" applyFont="1" applyFill="1" applyAlignment="1">
      <alignment horizontal="centerContinuous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164" fontId="5" fillId="0" borderId="0" xfId="1" applyNumberFormat="1" applyFont="1" applyFill="1" applyAlignment="1">
      <alignment horizontal="right"/>
    </xf>
    <xf numFmtId="0" fontId="5" fillId="0" borderId="5" xfId="1" applyFont="1" applyFill="1" applyBorder="1" applyAlignment="1">
      <alignment horizontal="left"/>
    </xf>
    <xf numFmtId="49" fontId="5" fillId="0" borderId="0" xfId="1" applyNumberFormat="1" applyFont="1" applyFill="1" applyAlignment="1">
      <alignment horizontal="left"/>
    </xf>
    <xf numFmtId="0" fontId="7" fillId="0" borderId="0" xfId="0" applyFont="1" applyFill="1"/>
    <xf numFmtId="0" fontId="5" fillId="0" borderId="0" xfId="1" applyFont="1" applyFill="1" applyAlignment="1">
      <alignment horizontal="left" vertical="center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164" fontId="5" fillId="0" borderId="7" xfId="2" applyNumberFormat="1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Continuous" vertical="center" shrinkToFit="1"/>
    </xf>
    <xf numFmtId="164" fontId="5" fillId="0" borderId="9" xfId="3" applyNumberFormat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top" wrapText="1"/>
    </xf>
    <xf numFmtId="0" fontId="5" fillId="0" borderId="11" xfId="1" applyFont="1" applyFill="1" applyBorder="1" applyAlignment="1">
      <alignment horizontal="center" vertical="top" wrapText="1"/>
    </xf>
    <xf numFmtId="0" fontId="5" fillId="0" borderId="11" xfId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right" vertical="top" wrapText="1"/>
    </xf>
    <xf numFmtId="0" fontId="5" fillId="0" borderId="12" xfId="1" applyFont="1" applyFill="1" applyBorder="1" applyAlignment="1">
      <alignment vertical="top" wrapText="1"/>
    </xf>
    <xf numFmtId="0" fontId="5" fillId="0" borderId="13" xfId="1" applyFont="1" applyFill="1" applyBorder="1" applyAlignment="1">
      <alignment vertical="top" wrapText="1"/>
    </xf>
    <xf numFmtId="0" fontId="5" fillId="0" borderId="10" xfId="1" applyFont="1" applyFill="1" applyBorder="1" applyAlignment="1">
      <alignment horizontal="right" vertical="top" wrapText="1"/>
    </xf>
    <xf numFmtId="0" fontId="5" fillId="0" borderId="11" xfId="1" applyFont="1" applyFill="1" applyBorder="1" applyAlignment="1">
      <alignment horizontal="center" vertical="top"/>
    </xf>
    <xf numFmtId="0" fontId="9" fillId="0" borderId="11" xfId="4" applyFont="1" applyFill="1" applyBorder="1" applyAlignment="1">
      <alignment horizontal="left" vertical="top" wrapText="1"/>
    </xf>
    <xf numFmtId="3" fontId="5" fillId="0" borderId="11" xfId="5" applyNumberFormat="1" applyFont="1" applyFill="1" applyBorder="1" applyAlignment="1">
      <alignment horizontal="center" vertical="center"/>
    </xf>
    <xf numFmtId="49" fontId="5" fillId="0" borderId="11" xfId="4" applyNumberFormat="1" applyFont="1" applyFill="1" applyBorder="1" applyAlignment="1">
      <alignment horizontal="center" vertical="center"/>
    </xf>
    <xf numFmtId="164" fontId="5" fillId="0" borderId="14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right" vertical="center" wrapText="1"/>
    </xf>
    <xf numFmtId="3" fontId="5" fillId="0" borderId="11" xfId="4" applyNumberFormat="1" applyFont="1" applyFill="1" applyBorder="1" applyAlignment="1">
      <alignment horizontal="center" vertical="center"/>
    </xf>
    <xf numFmtId="3" fontId="5" fillId="0" borderId="11" xfId="5" applyNumberFormat="1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 wrapText="1"/>
    </xf>
    <xf numFmtId="0" fontId="5" fillId="0" borderId="22" xfId="1" applyFont="1" applyFill="1" applyBorder="1" applyAlignment="1">
      <alignment vertical="top" wrapText="1"/>
    </xf>
    <xf numFmtId="0" fontId="5" fillId="0" borderId="11" xfId="1" applyFont="1" applyFill="1" applyBorder="1" applyAlignment="1">
      <alignment horizontal="left" vertical="top" wrapText="1"/>
    </xf>
    <xf numFmtId="0" fontId="5" fillId="0" borderId="14" xfId="1" applyFont="1" applyFill="1" applyBorder="1" applyAlignment="1">
      <alignment vertical="top" wrapText="1"/>
    </xf>
    <xf numFmtId="0" fontId="9" fillId="0" borderId="11" xfId="5" applyFont="1" applyFill="1" applyBorder="1" applyAlignment="1">
      <alignment horizontal="left" vertical="top" wrapText="1"/>
    </xf>
    <xf numFmtId="0" fontId="11" fillId="0" borderId="11" xfId="4" applyFont="1" applyFill="1" applyBorder="1" applyAlignment="1">
      <alignment horizontal="left" vertical="top" wrapText="1"/>
    </xf>
    <xf numFmtId="0" fontId="2" fillId="0" borderId="11" xfId="4" applyFont="1" applyFill="1" applyBorder="1" applyAlignment="1">
      <alignment horizontal="left" vertical="top" wrapText="1"/>
    </xf>
    <xf numFmtId="0" fontId="5" fillId="0" borderId="0" xfId="1" applyFont="1" applyFill="1" applyAlignment="1">
      <alignment horizontal="left" vertical="top"/>
    </xf>
    <xf numFmtId="164" fontId="5" fillId="0" borderId="11" xfId="1" applyNumberFormat="1" applyFont="1" applyFill="1" applyBorder="1" applyAlignment="1">
      <alignment horizontal="center" vertical="center" wrapText="1"/>
    </xf>
    <xf numFmtId="165" fontId="5" fillId="0" borderId="11" xfId="6" applyNumberFormat="1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wrapText="1"/>
    </xf>
    <xf numFmtId="0" fontId="9" fillId="0" borderId="12" xfId="4" applyFont="1" applyFill="1" applyBorder="1" applyAlignment="1">
      <alignment horizontal="left" wrapText="1"/>
    </xf>
    <xf numFmtId="0" fontId="9" fillId="0" borderId="12" xfId="4" applyFont="1" applyFill="1" applyBorder="1" applyAlignment="1">
      <alignment vertical="top" wrapText="1"/>
    </xf>
    <xf numFmtId="0" fontId="9" fillId="0" borderId="11" xfId="7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left" vertical="top" wrapText="1"/>
    </xf>
    <xf numFmtId="164" fontId="5" fillId="0" borderId="12" xfId="1" applyNumberFormat="1" applyFont="1" applyFill="1" applyBorder="1" applyAlignment="1">
      <alignment vertical="top" wrapText="1"/>
    </xf>
    <xf numFmtId="0" fontId="5" fillId="0" borderId="15" xfId="1" applyFont="1" applyFill="1" applyBorder="1" applyAlignment="1">
      <alignment horizontal="center" vertical="top" wrapText="1"/>
    </xf>
    <xf numFmtId="0" fontId="5" fillId="0" borderId="16" xfId="1" applyFont="1" applyFill="1" applyBorder="1" applyAlignment="1">
      <alignment horizontal="center" vertical="top" wrapText="1"/>
    </xf>
    <xf numFmtId="0" fontId="5" fillId="0" borderId="15" xfId="1" applyFont="1" applyFill="1" applyBorder="1" applyAlignment="1">
      <alignment horizontal="left" vertical="top" wrapText="1"/>
    </xf>
    <xf numFmtId="0" fontId="5" fillId="0" borderId="17" xfId="1" applyFont="1" applyFill="1" applyBorder="1" applyAlignment="1">
      <alignment vertical="top" wrapText="1"/>
    </xf>
    <xf numFmtId="0" fontId="5" fillId="0" borderId="18" xfId="1" applyFont="1" applyFill="1" applyBorder="1" applyAlignment="1">
      <alignment vertical="top" wrapText="1"/>
    </xf>
    <xf numFmtId="0" fontId="5" fillId="0" borderId="24" xfId="1" applyFont="1" applyFill="1" applyBorder="1" applyAlignment="1">
      <alignment horizontal="right" vertical="top" wrapText="1"/>
    </xf>
    <xf numFmtId="0" fontId="5" fillId="0" borderId="19" xfId="1" applyFont="1" applyFill="1" applyBorder="1" applyAlignment="1">
      <alignment horizontal="center" vertical="top" wrapText="1"/>
    </xf>
    <xf numFmtId="0" fontId="5" fillId="0" borderId="19" xfId="1" applyFont="1" applyFill="1" applyBorder="1" applyAlignment="1">
      <alignment vertical="top" wrapText="1"/>
    </xf>
    <xf numFmtId="0" fontId="5" fillId="0" borderId="19" xfId="1" applyFont="1" applyFill="1" applyBorder="1" applyAlignment="1">
      <alignment horizontal="center" vertical="center" wrapText="1"/>
    </xf>
    <xf numFmtId="164" fontId="5" fillId="0" borderId="19" xfId="1" applyNumberFormat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vertical="top" wrapText="1"/>
    </xf>
    <xf numFmtId="0" fontId="5" fillId="0" borderId="21" xfId="1" applyFont="1" applyFill="1" applyBorder="1" applyAlignment="1">
      <alignment vertical="top"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top" wrapText="1"/>
    </xf>
    <xf numFmtId="0" fontId="5" fillId="0" borderId="7" xfId="2" applyFont="1" applyFill="1" applyBorder="1" applyAlignment="1">
      <alignment horizontal="centerContinuous" vertical="center"/>
    </xf>
    <xf numFmtId="0" fontId="8" fillId="0" borderId="25" xfId="1" applyFont="1" applyFill="1" applyBorder="1" applyAlignment="1">
      <alignment horizontal="left" vertical="top" wrapText="1"/>
    </xf>
  </cellXfs>
  <cellStyles count="8">
    <cellStyle name="fnRegressQ" xfId="6"/>
    <cellStyle name="Normální" xfId="0" builtinId="0"/>
    <cellStyle name="Normální 2" xfId="4"/>
    <cellStyle name="normální 2 3" xfId="5"/>
    <cellStyle name="normální_K_VZT1" xfId="7"/>
    <cellStyle name="normální_Rozpočet investičních nákladů platí 16,+ specifikace" xfId="2"/>
    <cellStyle name="normální_SA_PC15_51_VV_00" xfId="3"/>
    <cellStyle name="normální_Zadávací podklad pro profe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ps.jci.com/sites/JCBSCZ-BMS_Fire_Sec_CZ_SK/Shared%20Documents/BMS_Fire_Sec_CZ_SK/Zak&#225;zky%20v%20p&#345;&#237;prav&#283;/FN%20Motol%20Simula&#269;n&#237;%20centrum/KALK%2022-043-PPLS%20FN%20Motol%20simula&#269;n&#237;%20centr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kace zakázky"/>
      <sheetName val="VV"/>
      <sheetName val="HW"/>
      <sheetName val="Montáže"/>
      <sheetName val="SW práce"/>
      <sheetName val="PC"/>
      <sheetName val="ESTIMATE"/>
      <sheetName val="Kabeláže"/>
      <sheetName val="Rozvaděče"/>
      <sheetName val="Návrh ŘS"/>
      <sheetName val="Měření kabelů"/>
      <sheetName val="Vzorový VV"/>
      <sheetName val="Ceníky"/>
      <sheetName val="QARF"/>
      <sheetName val="Zdrojová data"/>
    </sheetNames>
    <sheetDataSet>
      <sheetData sheetId="0"/>
      <sheetData sheetId="1"/>
      <sheetData sheetId="2">
        <row r="23">
          <cell r="M23">
            <v>3</v>
          </cell>
        </row>
      </sheetData>
      <sheetData sheetId="3">
        <row r="3">
          <cell r="K3">
            <v>726</v>
          </cell>
        </row>
      </sheetData>
      <sheetData sheetId="4"/>
      <sheetData sheetId="5"/>
      <sheetData sheetId="6">
        <row r="27">
          <cell r="H27">
            <v>70950</v>
          </cell>
        </row>
      </sheetData>
      <sheetData sheetId="7">
        <row r="8">
          <cell r="R8">
            <v>50.429500000000004</v>
          </cell>
        </row>
      </sheetData>
      <sheetData sheetId="8">
        <row r="11">
          <cell r="M11">
            <v>315000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zoomScale="85" zoomScaleNormal="85" workbookViewId="0">
      <pane ySplit="5" topLeftCell="A6" activePane="bottomLeft" state="frozen"/>
      <selection pane="bottomLeft" activeCell="F89" sqref="F89"/>
    </sheetView>
  </sheetViews>
  <sheetFormatPr defaultColWidth="9.28515625" defaultRowHeight="15.75" x14ac:dyDescent="0.25"/>
  <cols>
    <col min="1" max="1" width="8.7109375" style="11" customWidth="1"/>
    <col min="2" max="2" width="11.28515625" style="11" bestFit="1" customWidth="1"/>
    <col min="3" max="3" width="64.7109375" style="11" customWidth="1"/>
    <col min="4" max="4" width="10.7109375" style="15" customWidth="1"/>
    <col min="5" max="5" width="8.7109375" style="74" customWidth="1"/>
    <col min="6" max="6" width="17.7109375" style="15" customWidth="1"/>
    <col min="7" max="7" width="15" style="17" customWidth="1"/>
    <col min="8" max="8" width="92.7109375" style="11" customWidth="1"/>
    <col min="9" max="9" width="31.85546875" style="11" customWidth="1"/>
    <col min="10" max="10" width="19.42578125" style="11" customWidth="1"/>
    <col min="11" max="11" width="14.7109375" style="11" customWidth="1"/>
    <col min="12" max="12" width="13" style="11" customWidth="1"/>
    <col min="13" max="16384" width="9.28515625" style="11"/>
  </cols>
  <sheetData>
    <row r="1" spans="1:9" ht="16.5" thickTop="1" x14ac:dyDescent="0.25">
      <c r="A1" s="4" t="s">
        <v>0</v>
      </c>
      <c r="B1" s="5"/>
      <c r="C1" s="6" t="s">
        <v>189</v>
      </c>
      <c r="D1" s="7"/>
      <c r="E1" s="8"/>
      <c r="F1" s="7"/>
      <c r="G1" s="9"/>
      <c r="H1" s="6"/>
      <c r="I1" s="10"/>
    </row>
    <row r="2" spans="1:9" x14ac:dyDescent="0.25">
      <c r="A2" s="12" t="s">
        <v>1</v>
      </c>
      <c r="B2" s="13"/>
      <c r="C2" s="14" t="s">
        <v>186</v>
      </c>
      <c r="E2" s="16" t="s">
        <v>2</v>
      </c>
      <c r="F2" s="15" t="s">
        <v>188</v>
      </c>
      <c r="H2" s="14"/>
      <c r="I2" s="18"/>
    </row>
    <row r="3" spans="1:9" x14ac:dyDescent="0.25">
      <c r="A3" s="12" t="s">
        <v>3</v>
      </c>
      <c r="B3" s="13"/>
      <c r="C3" s="19" t="s">
        <v>187</v>
      </c>
      <c r="E3" s="16" t="s">
        <v>4</v>
      </c>
      <c r="F3" s="15" t="s">
        <v>166</v>
      </c>
      <c r="H3" s="14"/>
      <c r="I3" s="18"/>
    </row>
    <row r="4" spans="1:9" ht="18" customHeight="1" x14ac:dyDescent="0.25">
      <c r="A4" s="12" t="s">
        <v>5</v>
      </c>
      <c r="B4" s="13"/>
      <c r="C4" s="20" t="s">
        <v>167</v>
      </c>
      <c r="E4" s="21"/>
      <c r="G4" s="1">
        <f>G92</f>
        <v>0</v>
      </c>
      <c r="H4" s="14"/>
      <c r="I4" s="18"/>
    </row>
    <row r="5" spans="1:9" ht="67.150000000000006" customHeight="1" thickBot="1" x14ac:dyDescent="0.3">
      <c r="A5" s="22" t="s">
        <v>6</v>
      </c>
      <c r="B5" s="23" t="s">
        <v>7</v>
      </c>
      <c r="C5" s="76" t="s">
        <v>8</v>
      </c>
      <c r="D5" s="24" t="s">
        <v>9</v>
      </c>
      <c r="E5" s="23" t="s">
        <v>10</v>
      </c>
      <c r="F5" s="25" t="s">
        <v>125</v>
      </c>
      <c r="G5" s="25" t="s">
        <v>126</v>
      </c>
      <c r="H5" s="26" t="s">
        <v>11</v>
      </c>
      <c r="I5" s="27" t="s">
        <v>124</v>
      </c>
    </row>
    <row r="6" spans="1:9" ht="28.5" customHeight="1" thickTop="1" x14ac:dyDescent="0.25">
      <c r="A6" s="28" t="s">
        <v>12</v>
      </c>
      <c r="B6" s="29"/>
      <c r="C6" s="77" t="s">
        <v>13</v>
      </c>
      <c r="D6" s="30"/>
      <c r="E6" s="30"/>
      <c r="F6" s="30"/>
      <c r="G6" s="31"/>
      <c r="H6" s="32"/>
      <c r="I6" s="33"/>
    </row>
    <row r="7" spans="1:9" ht="47.25" x14ac:dyDescent="0.25">
      <c r="A7" s="34" t="s">
        <v>14</v>
      </c>
      <c r="B7" s="35" t="s">
        <v>15</v>
      </c>
      <c r="C7" s="36" t="s">
        <v>16</v>
      </c>
      <c r="D7" s="37">
        <v>3</v>
      </c>
      <c r="E7" s="38" t="s">
        <v>17</v>
      </c>
      <c r="F7" s="39"/>
      <c r="G7" s="40">
        <f>D7*F7</f>
        <v>0</v>
      </c>
      <c r="H7" s="32" t="s">
        <v>18</v>
      </c>
      <c r="I7" s="33"/>
    </row>
    <row r="8" spans="1:9" ht="47.25" x14ac:dyDescent="0.25">
      <c r="A8" s="34" t="s">
        <v>19</v>
      </c>
      <c r="B8" s="35" t="s">
        <v>15</v>
      </c>
      <c r="C8" s="36" t="s">
        <v>21</v>
      </c>
      <c r="D8" s="37">
        <v>3</v>
      </c>
      <c r="E8" s="38" t="s">
        <v>17</v>
      </c>
      <c r="F8" s="39"/>
      <c r="G8" s="40">
        <f t="shared" ref="G8:G21" si="0">D8*F8</f>
        <v>0</v>
      </c>
      <c r="H8" s="32" t="s">
        <v>22</v>
      </c>
      <c r="I8" s="33"/>
    </row>
    <row r="9" spans="1:9" ht="47.25" x14ac:dyDescent="0.25">
      <c r="A9" s="34" t="s">
        <v>20</v>
      </c>
      <c r="B9" s="35" t="s">
        <v>15</v>
      </c>
      <c r="C9" s="36" t="s">
        <v>24</v>
      </c>
      <c r="D9" s="41">
        <v>9</v>
      </c>
      <c r="E9" s="30" t="s">
        <v>17</v>
      </c>
      <c r="F9" s="39"/>
      <c r="G9" s="40">
        <f t="shared" si="0"/>
        <v>0</v>
      </c>
      <c r="H9" s="32" t="s">
        <v>25</v>
      </c>
      <c r="I9" s="33"/>
    </row>
    <row r="10" spans="1:9" ht="30" x14ac:dyDescent="0.25">
      <c r="A10" s="34" t="s">
        <v>23</v>
      </c>
      <c r="B10" s="35" t="s">
        <v>15</v>
      </c>
      <c r="C10" s="42" t="s">
        <v>26</v>
      </c>
      <c r="D10" s="37">
        <v>9</v>
      </c>
      <c r="E10" s="30" t="s">
        <v>17</v>
      </c>
      <c r="F10" s="39"/>
      <c r="G10" s="40">
        <f t="shared" si="0"/>
        <v>0</v>
      </c>
      <c r="H10" s="43" t="s">
        <v>27</v>
      </c>
      <c r="I10" s="44"/>
    </row>
    <row r="11" spans="1:9" ht="47.25" x14ac:dyDescent="0.25">
      <c r="A11" s="34" t="s">
        <v>61</v>
      </c>
      <c r="B11" s="35" t="s">
        <v>15</v>
      </c>
      <c r="C11" s="45" t="s">
        <v>28</v>
      </c>
      <c r="D11" s="37">
        <v>1</v>
      </c>
      <c r="E11" s="30" t="s">
        <v>17</v>
      </c>
      <c r="F11" s="39"/>
      <c r="G11" s="40">
        <f t="shared" si="0"/>
        <v>0</v>
      </c>
      <c r="H11" s="32" t="s">
        <v>29</v>
      </c>
      <c r="I11" s="33"/>
    </row>
    <row r="12" spans="1:9" ht="47.25" x14ac:dyDescent="0.25">
      <c r="A12" s="34" t="s">
        <v>62</v>
      </c>
      <c r="B12" s="35" t="s">
        <v>15</v>
      </c>
      <c r="C12" s="36" t="s">
        <v>30</v>
      </c>
      <c r="D12" s="41">
        <v>1</v>
      </c>
      <c r="E12" s="30" t="s">
        <v>17</v>
      </c>
      <c r="F12" s="39"/>
      <c r="G12" s="40">
        <f t="shared" si="0"/>
        <v>0</v>
      </c>
      <c r="H12" s="32" t="s">
        <v>31</v>
      </c>
      <c r="I12" s="33"/>
    </row>
    <row r="13" spans="1:9" ht="63" x14ac:dyDescent="0.25">
      <c r="A13" s="34" t="s">
        <v>63</v>
      </c>
      <c r="B13" s="29" t="s">
        <v>15</v>
      </c>
      <c r="C13" s="45" t="s">
        <v>32</v>
      </c>
      <c r="D13" s="41">
        <v>2</v>
      </c>
      <c r="E13" s="30" t="s">
        <v>17</v>
      </c>
      <c r="F13" s="39"/>
      <c r="G13" s="40">
        <f t="shared" si="0"/>
        <v>0</v>
      </c>
      <c r="H13" s="32" t="s">
        <v>33</v>
      </c>
      <c r="I13" s="33"/>
    </row>
    <row r="14" spans="1:9" ht="63" customHeight="1" x14ac:dyDescent="0.25">
      <c r="A14" s="34" t="s">
        <v>64</v>
      </c>
      <c r="B14" s="35" t="s">
        <v>15</v>
      </c>
      <c r="C14" s="36" t="s">
        <v>34</v>
      </c>
      <c r="D14" s="41">
        <v>1</v>
      </c>
      <c r="E14" s="30" t="s">
        <v>17</v>
      </c>
      <c r="F14" s="39"/>
      <c r="G14" s="40">
        <f t="shared" si="0"/>
        <v>0</v>
      </c>
      <c r="H14" s="32" t="s">
        <v>35</v>
      </c>
      <c r="I14" s="33"/>
    </row>
    <row r="15" spans="1:9" ht="63" x14ac:dyDescent="0.25">
      <c r="A15" s="34" t="s">
        <v>65</v>
      </c>
      <c r="B15" s="35" t="s">
        <v>15</v>
      </c>
      <c r="C15" s="36" t="s">
        <v>36</v>
      </c>
      <c r="D15" s="41">
        <v>3</v>
      </c>
      <c r="E15" s="30" t="s">
        <v>17</v>
      </c>
      <c r="F15" s="39"/>
      <c r="G15" s="40">
        <f t="shared" si="0"/>
        <v>0</v>
      </c>
      <c r="H15" s="32" t="s">
        <v>37</v>
      </c>
      <c r="I15" s="33"/>
    </row>
    <row r="16" spans="1:9" ht="64.5" customHeight="1" x14ac:dyDescent="0.25">
      <c r="A16" s="34" t="s">
        <v>66</v>
      </c>
      <c r="B16" s="35" t="s">
        <v>15</v>
      </c>
      <c r="C16" s="36" t="s">
        <v>38</v>
      </c>
      <c r="D16" s="41">
        <v>5</v>
      </c>
      <c r="E16" s="30" t="s">
        <v>17</v>
      </c>
      <c r="F16" s="39"/>
      <c r="G16" s="40">
        <f t="shared" si="0"/>
        <v>0</v>
      </c>
      <c r="H16" s="32" t="s">
        <v>39</v>
      </c>
      <c r="I16" s="33"/>
    </row>
    <row r="17" spans="1:9" ht="31.5" x14ac:dyDescent="0.25">
      <c r="A17" s="34" t="s">
        <v>67</v>
      </c>
      <c r="B17" s="29"/>
      <c r="C17" s="45" t="s">
        <v>40</v>
      </c>
      <c r="D17" s="30">
        <v>8</v>
      </c>
      <c r="E17" s="30" t="s">
        <v>17</v>
      </c>
      <c r="F17" s="39"/>
      <c r="G17" s="40">
        <f t="shared" si="0"/>
        <v>0</v>
      </c>
      <c r="H17" s="32" t="s">
        <v>41</v>
      </c>
      <c r="I17" s="33"/>
    </row>
    <row r="18" spans="1:9" ht="47.25" x14ac:dyDescent="0.25">
      <c r="A18" s="34" t="s">
        <v>68</v>
      </c>
      <c r="B18" s="29" t="s">
        <v>15</v>
      </c>
      <c r="C18" s="45" t="s">
        <v>43</v>
      </c>
      <c r="D18" s="30">
        <v>2</v>
      </c>
      <c r="E18" s="30" t="s">
        <v>17</v>
      </c>
      <c r="F18" s="39"/>
      <c r="G18" s="40">
        <f t="shared" si="0"/>
        <v>0</v>
      </c>
      <c r="H18" s="32" t="s">
        <v>44</v>
      </c>
      <c r="I18" s="33"/>
    </row>
    <row r="19" spans="1:9" ht="47.25" customHeight="1" x14ac:dyDescent="0.25">
      <c r="A19" s="34" t="s">
        <v>69</v>
      </c>
      <c r="B19" s="29" t="s">
        <v>15</v>
      </c>
      <c r="C19" s="45" t="s">
        <v>145</v>
      </c>
      <c r="D19" s="30">
        <v>1</v>
      </c>
      <c r="E19" s="30" t="s">
        <v>17</v>
      </c>
      <c r="F19" s="39"/>
      <c r="G19" s="40">
        <f t="shared" ref="G19" si="1">D19*F19</f>
        <v>0</v>
      </c>
      <c r="H19" s="32" t="s">
        <v>146</v>
      </c>
      <c r="I19" s="33"/>
    </row>
    <row r="20" spans="1:9" ht="31.5" x14ac:dyDescent="0.25">
      <c r="A20" s="34" t="s">
        <v>70</v>
      </c>
      <c r="B20" s="29"/>
      <c r="C20" s="45" t="s">
        <v>45</v>
      </c>
      <c r="D20" s="30">
        <v>3</v>
      </c>
      <c r="E20" s="30" t="s">
        <v>17</v>
      </c>
      <c r="F20" s="39"/>
      <c r="G20" s="40">
        <f t="shared" si="0"/>
        <v>0</v>
      </c>
      <c r="H20" s="32" t="s">
        <v>42</v>
      </c>
      <c r="I20" s="33"/>
    </row>
    <row r="21" spans="1:9" x14ac:dyDescent="0.25">
      <c r="A21" s="34" t="s">
        <v>71</v>
      </c>
      <c r="B21" s="29"/>
      <c r="C21" s="45" t="s">
        <v>147</v>
      </c>
      <c r="D21" s="30">
        <v>2</v>
      </c>
      <c r="E21" s="30" t="s">
        <v>17</v>
      </c>
      <c r="F21" s="39"/>
      <c r="G21" s="40">
        <f t="shared" si="0"/>
        <v>0</v>
      </c>
      <c r="H21" s="32" t="s">
        <v>147</v>
      </c>
      <c r="I21" s="33"/>
    </row>
    <row r="22" spans="1:9" ht="31.5" x14ac:dyDescent="0.25">
      <c r="A22" s="34" t="s">
        <v>72</v>
      </c>
      <c r="B22" s="29"/>
      <c r="C22" s="45" t="s">
        <v>46</v>
      </c>
      <c r="D22" s="30">
        <v>2</v>
      </c>
      <c r="E22" s="30" t="s">
        <v>17</v>
      </c>
      <c r="F22" s="39"/>
      <c r="G22" s="40">
        <f t="shared" ref="G22:G56" si="2">D22*F22</f>
        <v>0</v>
      </c>
      <c r="H22" s="32" t="s">
        <v>47</v>
      </c>
      <c r="I22" s="33"/>
    </row>
    <row r="23" spans="1:9" ht="31.5" x14ac:dyDescent="0.25">
      <c r="A23" s="34" t="s">
        <v>73</v>
      </c>
      <c r="B23" s="29"/>
      <c r="C23" s="45" t="s">
        <v>157</v>
      </c>
      <c r="D23" s="30">
        <v>1</v>
      </c>
      <c r="E23" s="30" t="s">
        <v>17</v>
      </c>
      <c r="F23" s="39"/>
      <c r="G23" s="40">
        <f t="shared" si="2"/>
        <v>0</v>
      </c>
      <c r="H23" s="32" t="s">
        <v>156</v>
      </c>
      <c r="I23" s="33"/>
    </row>
    <row r="24" spans="1:9" ht="31.5" x14ac:dyDescent="0.25">
      <c r="A24" s="34" t="s">
        <v>81</v>
      </c>
      <c r="B24" s="29"/>
      <c r="C24" s="45" t="s">
        <v>48</v>
      </c>
      <c r="D24" s="30">
        <v>2</v>
      </c>
      <c r="E24" s="30" t="s">
        <v>17</v>
      </c>
      <c r="F24" s="39"/>
      <c r="G24" s="40">
        <f t="shared" si="2"/>
        <v>0</v>
      </c>
      <c r="H24" s="32" t="s">
        <v>49</v>
      </c>
      <c r="I24" s="33"/>
    </row>
    <row r="25" spans="1:9" ht="48" customHeight="1" x14ac:dyDescent="0.25">
      <c r="A25" s="34" t="s">
        <v>84</v>
      </c>
      <c r="B25" s="29"/>
      <c r="C25" s="45" t="s">
        <v>148</v>
      </c>
      <c r="D25" s="30">
        <v>2</v>
      </c>
      <c r="E25" s="30" t="s">
        <v>17</v>
      </c>
      <c r="F25" s="39"/>
      <c r="G25" s="40">
        <f t="shared" si="2"/>
        <v>0</v>
      </c>
      <c r="H25" s="32" t="s">
        <v>50</v>
      </c>
      <c r="I25" s="33"/>
    </row>
    <row r="26" spans="1:9" ht="49.5" customHeight="1" x14ac:dyDescent="0.25">
      <c r="A26" s="34" t="s">
        <v>88</v>
      </c>
      <c r="B26" s="29"/>
      <c r="C26" s="45" t="s">
        <v>143</v>
      </c>
      <c r="D26" s="30">
        <v>1</v>
      </c>
      <c r="E26" s="30" t="s">
        <v>17</v>
      </c>
      <c r="F26" s="39"/>
      <c r="G26" s="40">
        <f t="shared" si="2"/>
        <v>0</v>
      </c>
      <c r="H26" s="32" t="s">
        <v>144</v>
      </c>
      <c r="I26" s="33"/>
    </row>
    <row r="27" spans="1:9" ht="49.5" customHeight="1" x14ac:dyDescent="0.25">
      <c r="A27" s="34" t="s">
        <v>91</v>
      </c>
      <c r="B27" s="29"/>
      <c r="C27" s="45" t="s">
        <v>193</v>
      </c>
      <c r="D27" s="30">
        <v>1</v>
      </c>
      <c r="E27" s="30" t="s">
        <v>17</v>
      </c>
      <c r="F27" s="39"/>
      <c r="G27" s="40">
        <f t="shared" ref="G27" si="3">D27*F27</f>
        <v>0</v>
      </c>
      <c r="H27" s="32" t="s">
        <v>176</v>
      </c>
      <c r="I27" s="33"/>
    </row>
    <row r="28" spans="1:9" ht="49.5" customHeight="1" x14ac:dyDescent="0.25">
      <c r="A28" s="34" t="s">
        <v>94</v>
      </c>
      <c r="B28" s="29"/>
      <c r="C28" s="45" t="s">
        <v>194</v>
      </c>
      <c r="D28" s="30">
        <v>1</v>
      </c>
      <c r="E28" s="30" t="s">
        <v>17</v>
      </c>
      <c r="F28" s="39"/>
      <c r="G28" s="40">
        <f t="shared" ref="G28" si="4">D28*F28</f>
        <v>0</v>
      </c>
      <c r="H28" s="32" t="s">
        <v>177</v>
      </c>
      <c r="I28" s="33"/>
    </row>
    <row r="29" spans="1:9" ht="49.5" customHeight="1" x14ac:dyDescent="0.25">
      <c r="A29" s="34" t="s">
        <v>97</v>
      </c>
      <c r="B29" s="29"/>
      <c r="C29" s="45" t="s">
        <v>152</v>
      </c>
      <c r="D29" s="30">
        <v>1</v>
      </c>
      <c r="E29" s="30" t="s">
        <v>17</v>
      </c>
      <c r="F29" s="39"/>
      <c r="G29" s="40">
        <f t="shared" ref="G29" si="5">D29*F29</f>
        <v>0</v>
      </c>
      <c r="H29" s="32" t="s">
        <v>153</v>
      </c>
      <c r="I29" s="33"/>
    </row>
    <row r="30" spans="1:9" ht="47.25" x14ac:dyDescent="0.25">
      <c r="A30" s="34" t="s">
        <v>98</v>
      </c>
      <c r="B30" s="29" t="s">
        <v>15</v>
      </c>
      <c r="C30" s="45" t="s">
        <v>150</v>
      </c>
      <c r="D30" s="30">
        <v>1</v>
      </c>
      <c r="E30" s="30" t="s">
        <v>17</v>
      </c>
      <c r="F30" s="39"/>
      <c r="G30" s="40">
        <f t="shared" si="2"/>
        <v>0</v>
      </c>
      <c r="H30" s="32" t="s">
        <v>151</v>
      </c>
      <c r="I30" s="33"/>
    </row>
    <row r="31" spans="1:9" ht="31.5" x14ac:dyDescent="0.25">
      <c r="A31" s="34" t="s">
        <v>99</v>
      </c>
      <c r="B31" s="29"/>
      <c r="C31" s="45" t="s">
        <v>51</v>
      </c>
      <c r="D31" s="30">
        <v>2</v>
      </c>
      <c r="E31" s="30" t="s">
        <v>17</v>
      </c>
      <c r="F31" s="39"/>
      <c r="G31" s="40">
        <f t="shared" si="2"/>
        <v>0</v>
      </c>
      <c r="H31" s="32" t="s">
        <v>149</v>
      </c>
      <c r="I31" s="33"/>
    </row>
    <row r="32" spans="1:9" ht="47.25" x14ac:dyDescent="0.25">
      <c r="A32" s="34" t="s">
        <v>100</v>
      </c>
      <c r="B32" s="29"/>
      <c r="C32" s="45" t="s">
        <v>53</v>
      </c>
      <c r="D32" s="30">
        <v>6</v>
      </c>
      <c r="E32" s="30" t="s">
        <v>17</v>
      </c>
      <c r="F32" s="39"/>
      <c r="G32" s="40">
        <f t="shared" si="2"/>
        <v>0</v>
      </c>
      <c r="H32" s="32" t="s">
        <v>52</v>
      </c>
      <c r="I32" s="33"/>
    </row>
    <row r="33" spans="1:10" ht="47.25" x14ac:dyDescent="0.25">
      <c r="A33" s="34" t="s">
        <v>101</v>
      </c>
      <c r="B33" s="29"/>
      <c r="C33" s="45" t="s">
        <v>154</v>
      </c>
      <c r="D33" s="30">
        <v>13</v>
      </c>
      <c r="E33" s="30" t="s">
        <v>54</v>
      </c>
      <c r="F33" s="39"/>
      <c r="G33" s="40">
        <f t="shared" si="2"/>
        <v>0</v>
      </c>
      <c r="H33" s="46" t="s">
        <v>155</v>
      </c>
      <c r="I33" s="44"/>
    </row>
    <row r="34" spans="1:10" ht="47.25" x14ac:dyDescent="0.25">
      <c r="A34" s="34" t="s">
        <v>127</v>
      </c>
      <c r="B34" s="35" t="s">
        <v>15</v>
      </c>
      <c r="C34" s="47" t="s">
        <v>55</v>
      </c>
      <c r="D34" s="30">
        <v>3</v>
      </c>
      <c r="E34" s="30" t="s">
        <v>17</v>
      </c>
      <c r="F34" s="39"/>
      <c r="G34" s="40">
        <f t="shared" si="2"/>
        <v>0</v>
      </c>
      <c r="H34" s="32" t="s">
        <v>56</v>
      </c>
      <c r="I34" s="44"/>
    </row>
    <row r="35" spans="1:10" ht="31.5" x14ac:dyDescent="0.25">
      <c r="A35" s="34" t="s">
        <v>128</v>
      </c>
      <c r="B35" s="35" t="s">
        <v>15</v>
      </c>
      <c r="C35" s="36" t="s">
        <v>168</v>
      </c>
      <c r="D35" s="30">
        <v>1</v>
      </c>
      <c r="E35" s="30" t="s">
        <v>54</v>
      </c>
      <c r="F35" s="39"/>
      <c r="G35" s="40">
        <f t="shared" si="2"/>
        <v>0</v>
      </c>
      <c r="H35" s="36" t="s">
        <v>169</v>
      </c>
      <c r="I35" s="44"/>
    </row>
    <row r="36" spans="1:10" x14ac:dyDescent="0.25">
      <c r="A36" s="34"/>
      <c r="B36" s="35"/>
      <c r="C36" s="36"/>
      <c r="D36" s="30"/>
      <c r="E36" s="30"/>
      <c r="F36" s="39"/>
      <c r="G36" s="2">
        <f>SUM(G7:G35)</f>
        <v>0</v>
      </c>
      <c r="H36" s="32"/>
      <c r="I36" s="33"/>
    </row>
    <row r="37" spans="1:10" x14ac:dyDescent="0.25">
      <c r="A37" s="28" t="s">
        <v>12</v>
      </c>
      <c r="B37" s="29"/>
      <c r="C37" s="48" t="s">
        <v>57</v>
      </c>
      <c r="D37" s="41"/>
      <c r="E37" s="38"/>
      <c r="F37" s="39"/>
      <c r="G37" s="40"/>
      <c r="H37" s="32"/>
      <c r="I37" s="33"/>
    </row>
    <row r="38" spans="1:10" ht="47.25" x14ac:dyDescent="0.25">
      <c r="A38" s="34" t="s">
        <v>14</v>
      </c>
      <c r="B38" s="35" t="s">
        <v>58</v>
      </c>
      <c r="C38" s="36" t="s">
        <v>178</v>
      </c>
      <c r="D38" s="41">
        <v>1</v>
      </c>
      <c r="E38" s="38" t="s">
        <v>17</v>
      </c>
      <c r="F38" s="39"/>
      <c r="G38" s="40">
        <f t="shared" si="2"/>
        <v>0</v>
      </c>
      <c r="H38" s="32" t="s">
        <v>158</v>
      </c>
      <c r="I38" s="33"/>
    </row>
    <row r="39" spans="1:10" ht="63" x14ac:dyDescent="0.25">
      <c r="A39" s="34" t="s">
        <v>19</v>
      </c>
      <c r="B39" s="29"/>
      <c r="C39" s="49" t="s">
        <v>59</v>
      </c>
      <c r="D39" s="41">
        <v>1</v>
      </c>
      <c r="E39" s="38" t="s">
        <v>17</v>
      </c>
      <c r="F39" s="39"/>
      <c r="G39" s="40">
        <f t="shared" si="2"/>
        <v>0</v>
      </c>
      <c r="H39" s="32" t="s">
        <v>60</v>
      </c>
      <c r="I39" s="33"/>
    </row>
    <row r="40" spans="1:10" x14ac:dyDescent="0.25">
      <c r="A40" s="34"/>
      <c r="B40" s="35"/>
      <c r="C40" s="36"/>
      <c r="D40" s="41"/>
      <c r="E40" s="38"/>
      <c r="F40" s="39"/>
      <c r="G40" s="2">
        <f>SUM(G38:G39)</f>
        <v>0</v>
      </c>
      <c r="H40" s="32"/>
      <c r="I40" s="33"/>
    </row>
    <row r="41" spans="1:10" x14ac:dyDescent="0.25">
      <c r="A41" s="28" t="s">
        <v>12</v>
      </c>
      <c r="B41" s="29"/>
      <c r="C41" s="48" t="s">
        <v>74</v>
      </c>
      <c r="D41" s="30"/>
      <c r="E41" s="30"/>
      <c r="F41" s="39"/>
      <c r="G41" s="40"/>
      <c r="H41" s="32"/>
      <c r="I41" s="33"/>
    </row>
    <row r="42" spans="1:10" ht="110.25" x14ac:dyDescent="0.25">
      <c r="A42" s="34" t="s">
        <v>14</v>
      </c>
      <c r="B42" s="35" t="s">
        <v>75</v>
      </c>
      <c r="C42" s="47" t="s">
        <v>179</v>
      </c>
      <c r="D42" s="30">
        <v>1</v>
      </c>
      <c r="E42" s="30" t="s">
        <v>17</v>
      </c>
      <c r="F42" s="39"/>
      <c r="G42" s="40">
        <f t="shared" si="2"/>
        <v>0</v>
      </c>
      <c r="H42" s="32" t="s">
        <v>195</v>
      </c>
      <c r="I42" s="33"/>
      <c r="J42" s="50"/>
    </row>
    <row r="43" spans="1:10" ht="31.5" x14ac:dyDescent="0.25">
      <c r="A43" s="34" t="s">
        <v>19</v>
      </c>
      <c r="B43" s="35" t="s">
        <v>75</v>
      </c>
      <c r="C43" s="36" t="s">
        <v>172</v>
      </c>
      <c r="D43" s="30">
        <v>1</v>
      </c>
      <c r="E43" s="38" t="s">
        <v>17</v>
      </c>
      <c r="F43" s="39"/>
      <c r="G43" s="40">
        <f t="shared" si="2"/>
        <v>0</v>
      </c>
      <c r="H43" s="32" t="s">
        <v>174</v>
      </c>
      <c r="I43" s="33"/>
    </row>
    <row r="44" spans="1:10" ht="36.4" customHeight="1" x14ac:dyDescent="0.25">
      <c r="A44" s="34" t="s">
        <v>20</v>
      </c>
      <c r="B44" s="35" t="s">
        <v>75</v>
      </c>
      <c r="C44" s="36" t="s">
        <v>173</v>
      </c>
      <c r="D44" s="30">
        <v>1</v>
      </c>
      <c r="E44" s="30" t="s">
        <v>17</v>
      </c>
      <c r="F44" s="51"/>
      <c r="G44" s="40">
        <f t="shared" ref="G44" si="6">D44*F44</f>
        <v>0</v>
      </c>
      <c r="H44" s="32" t="s">
        <v>175</v>
      </c>
      <c r="I44" s="33"/>
    </row>
    <row r="45" spans="1:10" x14ac:dyDescent="0.25">
      <c r="A45" s="34" t="s">
        <v>23</v>
      </c>
      <c r="B45" s="35" t="s">
        <v>75</v>
      </c>
      <c r="C45" s="36" t="s">
        <v>76</v>
      </c>
      <c r="D45" s="30">
        <v>1</v>
      </c>
      <c r="E45" s="38" t="s">
        <v>17</v>
      </c>
      <c r="F45" s="39"/>
      <c r="G45" s="40">
        <f t="shared" si="2"/>
        <v>0</v>
      </c>
      <c r="H45" s="32" t="s">
        <v>77</v>
      </c>
      <c r="I45" s="33"/>
    </row>
    <row r="46" spans="1:10" x14ac:dyDescent="0.25">
      <c r="A46" s="34" t="s">
        <v>61</v>
      </c>
      <c r="B46" s="35" t="s">
        <v>75</v>
      </c>
      <c r="C46" s="36" t="s">
        <v>184</v>
      </c>
      <c r="D46" s="30">
        <v>1</v>
      </c>
      <c r="E46" s="38" t="s">
        <v>17</v>
      </c>
      <c r="F46" s="39"/>
      <c r="G46" s="40">
        <f t="shared" ref="G46" si="7">D46*F46</f>
        <v>0</v>
      </c>
      <c r="H46" s="32" t="s">
        <v>185</v>
      </c>
      <c r="I46" s="33"/>
    </row>
    <row r="47" spans="1:10" ht="31.5" x14ac:dyDescent="0.25">
      <c r="A47" s="34" t="s">
        <v>62</v>
      </c>
      <c r="B47" s="29"/>
      <c r="C47" s="36" t="s">
        <v>180</v>
      </c>
      <c r="D47" s="30">
        <v>1</v>
      </c>
      <c r="E47" s="38" t="s">
        <v>54</v>
      </c>
      <c r="F47" s="39"/>
      <c r="G47" s="40">
        <f t="shared" si="2"/>
        <v>0</v>
      </c>
      <c r="H47" s="32" t="s">
        <v>78</v>
      </c>
      <c r="I47" s="33"/>
    </row>
    <row r="48" spans="1:10" ht="47.25" x14ac:dyDescent="0.25">
      <c r="A48" s="34" t="s">
        <v>63</v>
      </c>
      <c r="B48" s="29"/>
      <c r="C48" s="36" t="s">
        <v>181</v>
      </c>
      <c r="D48" s="30">
        <v>1</v>
      </c>
      <c r="E48" s="38" t="s">
        <v>54</v>
      </c>
      <c r="F48" s="39"/>
      <c r="G48" s="40">
        <f t="shared" si="2"/>
        <v>0</v>
      </c>
      <c r="H48" s="32" t="s">
        <v>159</v>
      </c>
      <c r="I48" s="33"/>
    </row>
    <row r="49" spans="1:9" ht="18" customHeight="1" x14ac:dyDescent="0.25">
      <c r="A49" s="34" t="s">
        <v>64</v>
      </c>
      <c r="B49" s="29"/>
      <c r="C49" s="36" t="s">
        <v>79</v>
      </c>
      <c r="D49" s="30">
        <v>1</v>
      </c>
      <c r="E49" s="38" t="s">
        <v>17</v>
      </c>
      <c r="F49" s="39"/>
      <c r="G49" s="40">
        <f t="shared" si="2"/>
        <v>0</v>
      </c>
      <c r="H49" s="32" t="s">
        <v>80</v>
      </c>
      <c r="I49" s="33"/>
    </row>
    <row r="50" spans="1:9" ht="31.5" x14ac:dyDescent="0.25">
      <c r="A50" s="34" t="s">
        <v>65</v>
      </c>
      <c r="B50" s="29"/>
      <c r="C50" s="36" t="s">
        <v>82</v>
      </c>
      <c r="D50" s="30">
        <v>2</v>
      </c>
      <c r="E50" s="38" t="s">
        <v>17</v>
      </c>
      <c r="F50" s="39"/>
      <c r="G50" s="40">
        <f t="shared" si="2"/>
        <v>0</v>
      </c>
      <c r="H50" s="32" t="s">
        <v>83</v>
      </c>
      <c r="I50" s="33"/>
    </row>
    <row r="51" spans="1:9" ht="31.5" x14ac:dyDescent="0.25">
      <c r="A51" s="34" t="s">
        <v>66</v>
      </c>
      <c r="B51" s="29"/>
      <c r="C51" s="36" t="s">
        <v>85</v>
      </c>
      <c r="D51" s="30">
        <v>1</v>
      </c>
      <c r="E51" s="38" t="s">
        <v>86</v>
      </c>
      <c r="F51" s="39"/>
      <c r="G51" s="40">
        <f t="shared" si="2"/>
        <v>0</v>
      </c>
      <c r="H51" s="32" t="s">
        <v>87</v>
      </c>
      <c r="I51" s="33"/>
    </row>
    <row r="52" spans="1:9" ht="31.5" x14ac:dyDescent="0.25">
      <c r="A52" s="34" t="s">
        <v>67</v>
      </c>
      <c r="B52" s="29"/>
      <c r="C52" s="36" t="s">
        <v>89</v>
      </c>
      <c r="D52" s="30">
        <v>1</v>
      </c>
      <c r="E52" s="38" t="s">
        <v>86</v>
      </c>
      <c r="F52" s="39"/>
      <c r="G52" s="40">
        <f t="shared" si="2"/>
        <v>0</v>
      </c>
      <c r="H52" s="32" t="s">
        <v>90</v>
      </c>
      <c r="I52" s="33"/>
    </row>
    <row r="53" spans="1:9" ht="31.5" x14ac:dyDescent="0.25">
      <c r="A53" s="34" t="s">
        <v>68</v>
      </c>
      <c r="B53" s="29"/>
      <c r="C53" s="36" t="s">
        <v>92</v>
      </c>
      <c r="D53" s="30">
        <v>1</v>
      </c>
      <c r="E53" s="38" t="s">
        <v>86</v>
      </c>
      <c r="F53" s="39"/>
      <c r="G53" s="40">
        <f t="shared" si="2"/>
        <v>0</v>
      </c>
      <c r="H53" s="32" t="s">
        <v>93</v>
      </c>
      <c r="I53" s="33"/>
    </row>
    <row r="54" spans="1:9" ht="31.5" x14ac:dyDescent="0.25">
      <c r="A54" s="34" t="s">
        <v>69</v>
      </c>
      <c r="B54" s="29"/>
      <c r="C54" s="36" t="s">
        <v>95</v>
      </c>
      <c r="D54" s="30">
        <v>1</v>
      </c>
      <c r="E54" s="38" t="s">
        <v>86</v>
      </c>
      <c r="F54" s="39"/>
      <c r="G54" s="40">
        <f t="shared" si="2"/>
        <v>0</v>
      </c>
      <c r="H54" s="32" t="s">
        <v>96</v>
      </c>
      <c r="I54" s="33"/>
    </row>
    <row r="55" spans="1:9" ht="47.25" x14ac:dyDescent="0.25">
      <c r="A55" s="34" t="s">
        <v>70</v>
      </c>
      <c r="B55" s="29"/>
      <c r="C55" s="36" t="s">
        <v>182</v>
      </c>
      <c r="D55" s="30">
        <v>1</v>
      </c>
      <c r="E55" s="38" t="s">
        <v>54</v>
      </c>
      <c r="F55" s="39"/>
      <c r="G55" s="40">
        <f t="shared" si="2"/>
        <v>0</v>
      </c>
      <c r="H55" s="32" t="s">
        <v>183</v>
      </c>
      <c r="I55" s="33"/>
    </row>
    <row r="56" spans="1:9" ht="36.4" customHeight="1" x14ac:dyDescent="0.25">
      <c r="A56" s="34" t="s">
        <v>71</v>
      </c>
      <c r="B56" s="29"/>
      <c r="C56" s="36" t="s">
        <v>102</v>
      </c>
      <c r="D56" s="30">
        <v>1</v>
      </c>
      <c r="E56" s="30" t="s">
        <v>54</v>
      </c>
      <c r="F56" s="51"/>
      <c r="G56" s="40">
        <f t="shared" si="2"/>
        <v>0</v>
      </c>
      <c r="H56" s="32" t="s">
        <v>103</v>
      </c>
      <c r="I56" s="33"/>
    </row>
    <row r="57" spans="1:9" ht="22.5" customHeight="1" x14ac:dyDescent="0.25">
      <c r="A57" s="34"/>
      <c r="B57" s="29"/>
      <c r="C57" s="36"/>
      <c r="D57" s="30"/>
      <c r="E57" s="30"/>
      <c r="F57" s="51"/>
      <c r="G57" s="2">
        <f>SUM(G42:G56)</f>
        <v>0</v>
      </c>
      <c r="H57" s="32"/>
      <c r="I57" s="33"/>
    </row>
    <row r="58" spans="1:9" ht="32.25" customHeight="1" x14ac:dyDescent="0.25">
      <c r="A58" s="28" t="s">
        <v>12</v>
      </c>
      <c r="B58" s="29"/>
      <c r="C58" s="48" t="s">
        <v>104</v>
      </c>
      <c r="D58" s="30"/>
      <c r="E58" s="30"/>
      <c r="F58" s="51"/>
      <c r="G58" s="40"/>
      <c r="H58" s="32"/>
      <c r="I58" s="33"/>
    </row>
    <row r="59" spans="1:9" ht="94.5" x14ac:dyDescent="0.25">
      <c r="A59" s="34" t="s">
        <v>14</v>
      </c>
      <c r="B59" s="35" t="s">
        <v>15</v>
      </c>
      <c r="C59" s="36" t="s">
        <v>161</v>
      </c>
      <c r="D59" s="52">
        <v>32</v>
      </c>
      <c r="E59" s="53" t="s">
        <v>105</v>
      </c>
      <c r="F59" s="51"/>
      <c r="G59" s="40">
        <f t="shared" ref="G59:G67" si="8">D59*F59</f>
        <v>0</v>
      </c>
      <c r="H59" s="54" t="s">
        <v>196</v>
      </c>
      <c r="I59" s="33"/>
    </row>
    <row r="60" spans="1:9" ht="94.5" x14ac:dyDescent="0.25">
      <c r="A60" s="34" t="s">
        <v>19</v>
      </c>
      <c r="B60" s="35" t="s">
        <v>15</v>
      </c>
      <c r="C60" s="36" t="s">
        <v>162</v>
      </c>
      <c r="D60" s="52">
        <v>26</v>
      </c>
      <c r="E60" s="53" t="s">
        <v>105</v>
      </c>
      <c r="F60" s="51"/>
      <c r="G60" s="40">
        <f t="shared" ref="G60" si="9">D60*F60</f>
        <v>0</v>
      </c>
      <c r="H60" s="54" t="s">
        <v>197</v>
      </c>
      <c r="I60" s="33"/>
    </row>
    <row r="61" spans="1:9" ht="78.75" x14ac:dyDescent="0.25">
      <c r="A61" s="34" t="s">
        <v>20</v>
      </c>
      <c r="B61" s="35" t="s">
        <v>15</v>
      </c>
      <c r="C61" s="36" t="s">
        <v>140</v>
      </c>
      <c r="D61" s="52">
        <v>78</v>
      </c>
      <c r="E61" s="53" t="s">
        <v>105</v>
      </c>
      <c r="F61" s="51"/>
      <c r="G61" s="40">
        <f t="shared" si="8"/>
        <v>0</v>
      </c>
      <c r="H61" s="55" t="s">
        <v>198</v>
      </c>
      <c r="I61" s="33"/>
    </row>
    <row r="62" spans="1:9" ht="78.75" x14ac:dyDescent="0.25">
      <c r="A62" s="34" t="s">
        <v>23</v>
      </c>
      <c r="B62" s="35" t="s">
        <v>15</v>
      </c>
      <c r="C62" s="36" t="s">
        <v>199</v>
      </c>
      <c r="D62" s="52">
        <v>1317</v>
      </c>
      <c r="E62" s="53" t="s">
        <v>105</v>
      </c>
      <c r="F62" s="51"/>
      <c r="G62" s="40">
        <f t="shared" si="8"/>
        <v>0</v>
      </c>
      <c r="H62" s="55" t="s">
        <v>198</v>
      </c>
      <c r="I62" s="33"/>
    </row>
    <row r="63" spans="1:9" ht="75.75" customHeight="1" x14ac:dyDescent="0.25">
      <c r="A63" s="34" t="s">
        <v>61</v>
      </c>
      <c r="B63" s="35" t="s">
        <v>15</v>
      </c>
      <c r="C63" s="36" t="s">
        <v>160</v>
      </c>
      <c r="D63" s="52">
        <v>35</v>
      </c>
      <c r="E63" s="53" t="s">
        <v>105</v>
      </c>
      <c r="F63" s="51"/>
      <c r="G63" s="40">
        <f t="shared" si="8"/>
        <v>0</v>
      </c>
      <c r="H63" s="55" t="s">
        <v>135</v>
      </c>
      <c r="I63" s="33"/>
    </row>
    <row r="64" spans="1:9" ht="75.75" customHeight="1" x14ac:dyDescent="0.25">
      <c r="A64" s="34" t="s">
        <v>62</v>
      </c>
      <c r="B64" s="35" t="s">
        <v>15</v>
      </c>
      <c r="C64" s="36" t="s">
        <v>200</v>
      </c>
      <c r="D64" s="52">
        <v>180</v>
      </c>
      <c r="E64" s="53" t="s">
        <v>105</v>
      </c>
      <c r="F64" s="51"/>
      <c r="G64" s="40">
        <f t="shared" si="8"/>
        <v>0</v>
      </c>
      <c r="H64" s="55" t="s">
        <v>201</v>
      </c>
      <c r="I64" s="33"/>
    </row>
    <row r="65" spans="1:9" ht="75.75" customHeight="1" x14ac:dyDescent="0.25">
      <c r="A65" s="34" t="s">
        <v>63</v>
      </c>
      <c r="B65" s="35" t="s">
        <v>15</v>
      </c>
      <c r="C65" s="36" t="s">
        <v>202</v>
      </c>
      <c r="D65" s="52">
        <v>44</v>
      </c>
      <c r="E65" s="53" t="s">
        <v>105</v>
      </c>
      <c r="F65" s="51"/>
      <c r="G65" s="40">
        <f t="shared" si="8"/>
        <v>0</v>
      </c>
      <c r="H65" s="55" t="s">
        <v>201</v>
      </c>
      <c r="I65" s="33"/>
    </row>
    <row r="66" spans="1:9" ht="78.75" x14ac:dyDescent="0.25">
      <c r="A66" s="34" t="s">
        <v>64</v>
      </c>
      <c r="B66" s="35" t="s">
        <v>15</v>
      </c>
      <c r="C66" s="36" t="s">
        <v>106</v>
      </c>
      <c r="D66" s="52">
        <v>32</v>
      </c>
      <c r="E66" s="53" t="s">
        <v>105</v>
      </c>
      <c r="F66" s="51"/>
      <c r="G66" s="40">
        <f t="shared" si="8"/>
        <v>0</v>
      </c>
      <c r="H66" s="55" t="s">
        <v>203</v>
      </c>
      <c r="I66" s="33"/>
    </row>
    <row r="67" spans="1:9" ht="31.5" x14ac:dyDescent="0.25">
      <c r="A67" s="34" t="s">
        <v>65</v>
      </c>
      <c r="B67" s="35" t="s">
        <v>15</v>
      </c>
      <c r="C67" s="36" t="s">
        <v>141</v>
      </c>
      <c r="D67" s="52">
        <v>39</v>
      </c>
      <c r="E67" s="53" t="s">
        <v>105</v>
      </c>
      <c r="F67" s="51"/>
      <c r="G67" s="40">
        <f t="shared" si="8"/>
        <v>0</v>
      </c>
      <c r="H67" s="55" t="s">
        <v>204</v>
      </c>
      <c r="I67" s="33"/>
    </row>
    <row r="68" spans="1:9" x14ac:dyDescent="0.25">
      <c r="A68" s="28"/>
      <c r="B68" s="29"/>
      <c r="C68" s="48"/>
      <c r="D68" s="30"/>
      <c r="E68" s="30"/>
      <c r="F68" s="51"/>
      <c r="G68" s="2">
        <f>SUM(G59:G67)</f>
        <v>0</v>
      </c>
      <c r="H68" s="32"/>
      <c r="I68" s="33"/>
    </row>
    <row r="69" spans="1:9" x14ac:dyDescent="0.25">
      <c r="A69" s="28" t="s">
        <v>12</v>
      </c>
      <c r="B69" s="29"/>
      <c r="C69" s="48" t="s">
        <v>107</v>
      </c>
      <c r="D69" s="30"/>
      <c r="E69" s="53"/>
      <c r="F69" s="51"/>
      <c r="G69" s="40"/>
      <c r="H69" s="55"/>
      <c r="I69" s="33"/>
    </row>
    <row r="70" spans="1:9" ht="157.5" x14ac:dyDescent="0.25">
      <c r="A70" s="34" t="s">
        <v>14</v>
      </c>
      <c r="B70" s="35" t="s">
        <v>15</v>
      </c>
      <c r="C70" s="49" t="s">
        <v>129</v>
      </c>
      <c r="D70" s="52">
        <v>13</v>
      </c>
      <c r="E70" s="53" t="s">
        <v>105</v>
      </c>
      <c r="F70" s="51"/>
      <c r="G70" s="40">
        <f t="shared" ref="G70" si="10">D70*F70</f>
        <v>0</v>
      </c>
      <c r="H70" s="56" t="s">
        <v>205</v>
      </c>
      <c r="I70" s="33"/>
    </row>
    <row r="71" spans="1:9" ht="157.5" x14ac:dyDescent="0.25">
      <c r="A71" s="34" t="s">
        <v>19</v>
      </c>
      <c r="B71" s="35" t="s">
        <v>15</v>
      </c>
      <c r="C71" s="49" t="s">
        <v>130</v>
      </c>
      <c r="D71" s="52">
        <v>5</v>
      </c>
      <c r="E71" s="53" t="s">
        <v>105</v>
      </c>
      <c r="F71" s="51"/>
      <c r="G71" s="40">
        <f t="shared" ref="G71:G72" si="11">D71*F71</f>
        <v>0</v>
      </c>
      <c r="H71" s="56" t="s">
        <v>206</v>
      </c>
      <c r="I71" s="33"/>
    </row>
    <row r="72" spans="1:9" ht="157.5" x14ac:dyDescent="0.25">
      <c r="A72" s="34" t="s">
        <v>20</v>
      </c>
      <c r="B72" s="35" t="s">
        <v>15</v>
      </c>
      <c r="C72" s="49" t="s">
        <v>131</v>
      </c>
      <c r="D72" s="52">
        <v>16</v>
      </c>
      <c r="E72" s="53" t="s">
        <v>105</v>
      </c>
      <c r="F72" s="51"/>
      <c r="G72" s="40">
        <f t="shared" si="11"/>
        <v>0</v>
      </c>
      <c r="H72" s="56" t="s">
        <v>207</v>
      </c>
      <c r="I72" s="33"/>
    </row>
    <row r="73" spans="1:9" ht="165.75" customHeight="1" x14ac:dyDescent="0.25">
      <c r="A73" s="34" t="s">
        <v>23</v>
      </c>
      <c r="B73" s="35" t="s">
        <v>15</v>
      </c>
      <c r="C73" s="49" t="s">
        <v>164</v>
      </c>
      <c r="D73" s="52">
        <v>10</v>
      </c>
      <c r="E73" s="53" t="s">
        <v>105</v>
      </c>
      <c r="F73" s="51"/>
      <c r="G73" s="40">
        <f t="shared" ref="G73" si="12">D73*F73</f>
        <v>0</v>
      </c>
      <c r="H73" s="56" t="s">
        <v>208</v>
      </c>
      <c r="I73" s="33"/>
    </row>
    <row r="74" spans="1:9" ht="63" x14ac:dyDescent="0.25">
      <c r="A74" s="34" t="s">
        <v>61</v>
      </c>
      <c r="B74" s="35" t="s">
        <v>15</v>
      </c>
      <c r="C74" s="57" t="s">
        <v>133</v>
      </c>
      <c r="D74" s="52">
        <v>46</v>
      </c>
      <c r="E74" s="53" t="s">
        <v>105</v>
      </c>
      <c r="F74" s="51"/>
      <c r="G74" s="40">
        <f t="shared" ref="G74:G89" si="13">D74*F74</f>
        <v>0</v>
      </c>
      <c r="H74" s="32" t="s">
        <v>137</v>
      </c>
      <c r="I74" s="33"/>
    </row>
    <row r="75" spans="1:9" ht="63" x14ac:dyDescent="0.25">
      <c r="A75" s="34" t="s">
        <v>62</v>
      </c>
      <c r="B75" s="35" t="s">
        <v>15</v>
      </c>
      <c r="C75" s="57" t="s">
        <v>134</v>
      </c>
      <c r="D75" s="52">
        <v>128</v>
      </c>
      <c r="E75" s="53" t="s">
        <v>105</v>
      </c>
      <c r="F75" s="51"/>
      <c r="G75" s="40">
        <f t="shared" si="13"/>
        <v>0</v>
      </c>
      <c r="H75" s="32" t="s">
        <v>190</v>
      </c>
      <c r="I75" s="33"/>
    </row>
    <row r="76" spans="1:9" ht="47.25" x14ac:dyDescent="0.25">
      <c r="A76" s="34" t="s">
        <v>63</v>
      </c>
      <c r="B76" s="35" t="s">
        <v>15</v>
      </c>
      <c r="C76" s="57" t="s">
        <v>132</v>
      </c>
      <c r="D76" s="52">
        <v>495</v>
      </c>
      <c r="E76" s="53" t="s">
        <v>17</v>
      </c>
      <c r="F76" s="51"/>
      <c r="G76" s="40">
        <f t="shared" si="13"/>
        <v>0</v>
      </c>
      <c r="H76" s="32" t="s">
        <v>139</v>
      </c>
      <c r="I76" s="33"/>
    </row>
    <row r="77" spans="1:9" ht="31.5" x14ac:dyDescent="0.25">
      <c r="A77" s="34" t="s">
        <v>64</v>
      </c>
      <c r="B77" s="35"/>
      <c r="C77" s="36" t="s">
        <v>163</v>
      </c>
      <c r="D77" s="30">
        <v>20</v>
      </c>
      <c r="E77" s="53" t="s">
        <v>17</v>
      </c>
      <c r="F77" s="51"/>
      <c r="G77" s="40">
        <f t="shared" si="13"/>
        <v>0</v>
      </c>
      <c r="H77" s="32" t="s">
        <v>108</v>
      </c>
      <c r="I77" s="33"/>
    </row>
    <row r="78" spans="1:9" ht="31.5" x14ac:dyDescent="0.25">
      <c r="A78" s="34" t="s">
        <v>65</v>
      </c>
      <c r="B78" s="35"/>
      <c r="C78" s="58" t="s">
        <v>109</v>
      </c>
      <c r="D78" s="30">
        <v>2</v>
      </c>
      <c r="E78" s="53" t="s">
        <v>17</v>
      </c>
      <c r="F78" s="51"/>
      <c r="G78" s="40">
        <f t="shared" si="13"/>
        <v>0</v>
      </c>
      <c r="H78" s="32" t="s">
        <v>110</v>
      </c>
      <c r="I78" s="33"/>
    </row>
    <row r="79" spans="1:9" ht="31.5" x14ac:dyDescent="0.25">
      <c r="A79" s="34" t="s">
        <v>66</v>
      </c>
      <c r="B79" s="35" t="s">
        <v>15</v>
      </c>
      <c r="C79" s="36" t="s">
        <v>111</v>
      </c>
      <c r="D79" s="30">
        <v>9</v>
      </c>
      <c r="E79" s="53" t="s">
        <v>17</v>
      </c>
      <c r="F79" s="51"/>
      <c r="G79" s="40">
        <f t="shared" si="13"/>
        <v>0</v>
      </c>
      <c r="H79" s="32" t="s">
        <v>112</v>
      </c>
      <c r="I79" s="33"/>
    </row>
    <row r="80" spans="1:9" ht="47.25" x14ac:dyDescent="0.25">
      <c r="A80" s="34" t="s">
        <v>67</v>
      </c>
      <c r="B80" s="35" t="s">
        <v>15</v>
      </c>
      <c r="C80" s="36" t="s">
        <v>136</v>
      </c>
      <c r="D80" s="59">
        <v>1</v>
      </c>
      <c r="E80" s="53" t="s">
        <v>54</v>
      </c>
      <c r="F80" s="51"/>
      <c r="G80" s="40">
        <f t="shared" si="13"/>
        <v>0</v>
      </c>
      <c r="H80" s="32" t="s">
        <v>138</v>
      </c>
      <c r="I80" s="33"/>
    </row>
    <row r="81" spans="1:9" x14ac:dyDescent="0.25">
      <c r="A81" s="34"/>
      <c r="B81" s="35"/>
      <c r="C81" s="36"/>
      <c r="D81" s="59"/>
      <c r="E81" s="53"/>
      <c r="F81" s="51"/>
      <c r="G81" s="2">
        <f>SUM(G70:G80)</f>
        <v>0</v>
      </c>
      <c r="H81" s="32"/>
      <c r="I81" s="33"/>
    </row>
    <row r="82" spans="1:9" x14ac:dyDescent="0.25">
      <c r="A82" s="28" t="s">
        <v>12</v>
      </c>
      <c r="B82" s="29"/>
      <c r="C82" s="60" t="s">
        <v>113</v>
      </c>
      <c r="D82" s="30"/>
      <c r="E82" s="30"/>
      <c r="F82" s="51"/>
      <c r="G82" s="40"/>
      <c r="H82" s="32"/>
      <c r="I82" s="33"/>
    </row>
    <row r="83" spans="1:9" ht="79.5" customHeight="1" x14ac:dyDescent="0.25">
      <c r="A83" s="34" t="s">
        <v>14</v>
      </c>
      <c r="B83" s="29"/>
      <c r="C83" s="45" t="s">
        <v>170</v>
      </c>
      <c r="D83" s="30">
        <v>1</v>
      </c>
      <c r="E83" s="30" t="s">
        <v>17</v>
      </c>
      <c r="F83" s="51"/>
      <c r="G83" s="40">
        <f t="shared" si="13"/>
        <v>0</v>
      </c>
      <c r="H83" s="32" t="s">
        <v>171</v>
      </c>
      <c r="I83" s="33"/>
    </row>
    <row r="84" spans="1:9" ht="47.25" x14ac:dyDescent="0.25">
      <c r="A84" s="34" t="s">
        <v>19</v>
      </c>
      <c r="B84" s="29"/>
      <c r="C84" s="45" t="s">
        <v>114</v>
      </c>
      <c r="D84" s="30">
        <v>1</v>
      </c>
      <c r="E84" s="30" t="s">
        <v>54</v>
      </c>
      <c r="F84" s="51"/>
      <c r="G84" s="40">
        <f t="shared" si="13"/>
        <v>0</v>
      </c>
      <c r="H84" s="61" t="s">
        <v>165</v>
      </c>
      <c r="I84" s="33"/>
    </row>
    <row r="85" spans="1:9" ht="141.75" x14ac:dyDescent="0.25">
      <c r="A85" s="34" t="s">
        <v>20</v>
      </c>
      <c r="B85" s="29"/>
      <c r="C85" s="45" t="s">
        <v>192</v>
      </c>
      <c r="D85" s="30">
        <v>1</v>
      </c>
      <c r="E85" s="30" t="s">
        <v>54</v>
      </c>
      <c r="F85" s="51"/>
      <c r="G85" s="40">
        <f t="shared" si="13"/>
        <v>0</v>
      </c>
      <c r="H85" s="61" t="s">
        <v>191</v>
      </c>
      <c r="I85" s="33"/>
    </row>
    <row r="86" spans="1:9" x14ac:dyDescent="0.25">
      <c r="A86" s="34" t="s">
        <v>23</v>
      </c>
      <c r="B86" s="29"/>
      <c r="C86" s="45" t="s">
        <v>115</v>
      </c>
      <c r="D86" s="30">
        <v>1</v>
      </c>
      <c r="E86" s="30" t="s">
        <v>54</v>
      </c>
      <c r="F86" s="51"/>
      <c r="G86" s="40">
        <f t="shared" si="13"/>
        <v>0</v>
      </c>
      <c r="H86" s="32" t="s">
        <v>116</v>
      </c>
      <c r="I86" s="33"/>
    </row>
    <row r="87" spans="1:9" x14ac:dyDescent="0.25">
      <c r="A87" s="34" t="s">
        <v>61</v>
      </c>
      <c r="B87" s="29"/>
      <c r="C87" s="45" t="s">
        <v>117</v>
      </c>
      <c r="D87" s="30">
        <v>1</v>
      </c>
      <c r="E87" s="30" t="s">
        <v>17</v>
      </c>
      <c r="F87" s="51"/>
      <c r="G87" s="40">
        <f t="shared" si="13"/>
        <v>0</v>
      </c>
      <c r="H87" s="32" t="s">
        <v>118</v>
      </c>
      <c r="I87" s="33"/>
    </row>
    <row r="88" spans="1:9" x14ac:dyDescent="0.25">
      <c r="A88" s="34" t="s">
        <v>62</v>
      </c>
      <c r="B88" s="62"/>
      <c r="C88" s="45" t="s">
        <v>119</v>
      </c>
      <c r="D88" s="30">
        <v>1</v>
      </c>
      <c r="E88" s="30" t="s">
        <v>54</v>
      </c>
      <c r="F88" s="51"/>
      <c r="G88" s="40">
        <f t="shared" si="13"/>
        <v>0</v>
      </c>
      <c r="H88" s="32" t="s">
        <v>120</v>
      </c>
      <c r="I88" s="33"/>
    </row>
    <row r="89" spans="1:9" x14ac:dyDescent="0.25">
      <c r="A89" s="34" t="s">
        <v>63</v>
      </c>
      <c r="B89" s="63"/>
      <c r="C89" s="64" t="s">
        <v>121</v>
      </c>
      <c r="D89" s="59">
        <v>8</v>
      </c>
      <c r="E89" s="59" t="s">
        <v>122</v>
      </c>
      <c r="F89" s="51"/>
      <c r="G89" s="40">
        <f t="shared" si="13"/>
        <v>0</v>
      </c>
      <c r="H89" s="65" t="s">
        <v>142</v>
      </c>
      <c r="I89" s="66"/>
    </row>
    <row r="90" spans="1:9" ht="16.5" thickBot="1" x14ac:dyDescent="0.3">
      <c r="A90" s="67"/>
      <c r="B90" s="68"/>
      <c r="C90" s="69"/>
      <c r="D90" s="70"/>
      <c r="E90" s="70"/>
      <c r="F90" s="71"/>
      <c r="G90" s="3">
        <f>SUM(G83:G89)</f>
        <v>0</v>
      </c>
      <c r="H90" s="72"/>
      <c r="I90" s="73"/>
    </row>
    <row r="91" spans="1:9" ht="16.5" thickTop="1" x14ac:dyDescent="0.25"/>
    <row r="92" spans="1:9" x14ac:dyDescent="0.25">
      <c r="E92" s="74" t="s">
        <v>123</v>
      </c>
      <c r="G92" s="1">
        <f>G90+G81+G68+G57+G40+G36</f>
        <v>0</v>
      </c>
    </row>
    <row r="94" spans="1:9" x14ac:dyDescent="0.25">
      <c r="H94" s="75"/>
    </row>
  </sheetData>
  <autoFilter ref="A1:I92"/>
  <phoneticPr fontId="6" type="noConversion"/>
  <pageMargins left="0.52" right="0.19685039370078741" top="0.74803149606299213" bottom="0.4" header="0.31496062992125984" footer="0.19685039370078741"/>
  <pageSetup paperSize="9" scale="53" orientation="landscape" r:id="rId1"/>
  <headerFooter>
    <oddFooter>&amp;R&amp;"-,Tučné"&amp;16strana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VV_MaR </vt:lpstr>
      <vt:lpstr>'VV_MaR '!Názvy_tisku</vt:lpstr>
      <vt:lpstr>'VV_MaR 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Plšek</dc:creator>
  <cp:lastModifiedBy>k_36</cp:lastModifiedBy>
  <cp:lastPrinted>2024-10-16T16:23:47Z</cp:lastPrinted>
  <dcterms:created xsi:type="dcterms:W3CDTF">2023-06-23T12:48:13Z</dcterms:created>
  <dcterms:modified xsi:type="dcterms:W3CDTF">2024-10-21T06:59:48Z</dcterms:modified>
</cp:coreProperties>
</file>